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ane\Dropbox\Public\voitures\"/>
    </mc:Choice>
  </mc:AlternateContent>
  <bookViews>
    <workbookView xWindow="360" yWindow="30" windowWidth="25755" windowHeight="11595" activeTab="5"/>
  </bookViews>
  <sheets>
    <sheet name="V=f(N)" sheetId="2" r:id="rId1"/>
    <sheet name="A3 TDI 184" sheetId="5" r:id="rId2"/>
    <sheet name="FZ6 N S2" sheetId="6" r:id="rId3"/>
    <sheet name="FZ6 N S2(3)" sheetId="7" r:id="rId4"/>
    <sheet name="FZ6 N S2 (2)" sheetId="1" r:id="rId5"/>
    <sheet name="Derbi 50" sheetId="9" r:id="rId6"/>
  </sheets>
  <calcPr calcId="152511"/>
</workbook>
</file>

<file path=xl/calcChain.xml><?xml version="1.0" encoding="utf-8"?>
<calcChain xmlns="http://schemas.openxmlformats.org/spreadsheetml/2006/main">
  <c r="K11" i="9" l="1"/>
  <c r="K10" i="9"/>
  <c r="K18" i="9"/>
  <c r="K17" i="9"/>
  <c r="K16" i="9"/>
  <c r="K15" i="9"/>
  <c r="K14" i="9"/>
  <c r="K13" i="9"/>
  <c r="K9" i="1" l="1"/>
  <c r="M18" i="1"/>
  <c r="M15" i="1"/>
  <c r="M13" i="1"/>
  <c r="E14" i="9" l="1"/>
  <c r="K9" i="9"/>
  <c r="H34" i="9" s="1"/>
  <c r="K8" i="9"/>
  <c r="F33" i="9" s="1"/>
  <c r="C31" i="9" l="1"/>
  <c r="G29" i="9"/>
  <c r="E32" i="9"/>
  <c r="C23" i="9"/>
  <c r="E24" i="9"/>
  <c r="G33" i="9"/>
  <c r="C35" i="9"/>
  <c r="E28" i="9"/>
  <c r="M17" i="9"/>
  <c r="G25" i="9"/>
  <c r="H25" i="9"/>
  <c r="D35" i="9"/>
  <c r="C27" i="9"/>
  <c r="H35" i="9"/>
  <c r="M18" i="9"/>
  <c r="D23" i="9"/>
  <c r="F24" i="9"/>
  <c r="F28" i="9"/>
  <c r="E23" i="9"/>
  <c r="C26" i="9"/>
  <c r="G28" i="9"/>
  <c r="E31" i="9"/>
  <c r="C34" i="9"/>
  <c r="G23" i="9"/>
  <c r="E26" i="9"/>
  <c r="C29" i="9"/>
  <c r="G31" i="9"/>
  <c r="E34" i="9"/>
  <c r="M14" i="9"/>
  <c r="H23" i="9"/>
  <c r="H27" i="9"/>
  <c r="H31" i="9"/>
  <c r="M15" i="9"/>
  <c r="E25" i="9"/>
  <c r="C28" i="9"/>
  <c r="G30" i="9"/>
  <c r="E33" i="9"/>
  <c r="G34" i="9"/>
  <c r="D27" i="9"/>
  <c r="H29" i="9"/>
  <c r="D31" i="9"/>
  <c r="F32" i="9"/>
  <c r="H33" i="9"/>
  <c r="C22" i="9"/>
  <c r="G24" i="9"/>
  <c r="E27" i="9"/>
  <c r="C30" i="9"/>
  <c r="G32" i="9"/>
  <c r="E35" i="9"/>
  <c r="M13" i="9"/>
  <c r="D22" i="9"/>
  <c r="F23" i="9"/>
  <c r="H24" i="9"/>
  <c r="D26" i="9"/>
  <c r="F27" i="9"/>
  <c r="H28" i="9"/>
  <c r="D30" i="9"/>
  <c r="F31" i="9"/>
  <c r="H32" i="9"/>
  <c r="D34" i="9"/>
  <c r="F35" i="9"/>
  <c r="E22" i="9"/>
  <c r="C25" i="9"/>
  <c r="G27" i="9"/>
  <c r="E30" i="9"/>
  <c r="C33" i="9"/>
  <c r="G35" i="9"/>
  <c r="F22" i="9"/>
  <c r="D25" i="9"/>
  <c r="F26" i="9"/>
  <c r="D29" i="9"/>
  <c r="F30" i="9"/>
  <c r="D33" i="9"/>
  <c r="F34" i="9"/>
  <c r="G22" i="9"/>
  <c r="C24" i="9"/>
  <c r="G26" i="9"/>
  <c r="E29" i="9"/>
  <c r="C32" i="9"/>
  <c r="M16" i="9"/>
  <c r="H22" i="9"/>
  <c r="D24" i="9"/>
  <c r="F25" i="9"/>
  <c r="H26" i="9"/>
  <c r="D28" i="9"/>
  <c r="F29" i="9"/>
  <c r="H30" i="9"/>
  <c r="D32" i="9"/>
  <c r="E14" i="7"/>
  <c r="K9" i="7"/>
  <c r="H35" i="7" s="1"/>
  <c r="K8" i="7"/>
  <c r="F34" i="7" s="1"/>
  <c r="H34" i="6"/>
  <c r="G34" i="6"/>
  <c r="H33" i="6"/>
  <c r="G33" i="6"/>
  <c r="H30" i="6"/>
  <c r="G30" i="6"/>
  <c r="H29" i="6"/>
  <c r="G29" i="6"/>
  <c r="H26" i="6"/>
  <c r="G26" i="6"/>
  <c r="H25" i="6"/>
  <c r="G25" i="6"/>
  <c r="H22" i="6"/>
  <c r="G22" i="6"/>
  <c r="E14" i="6"/>
  <c r="K9" i="6"/>
  <c r="G32" i="6" s="1"/>
  <c r="K8" i="6"/>
  <c r="E35" i="6" s="1"/>
  <c r="H36" i="5"/>
  <c r="G36" i="5"/>
  <c r="F36" i="5"/>
  <c r="E36" i="5"/>
  <c r="D36" i="5"/>
  <c r="C36" i="5"/>
  <c r="H35" i="5"/>
  <c r="G35" i="5"/>
  <c r="F35" i="5"/>
  <c r="E35" i="5"/>
  <c r="D35" i="5"/>
  <c r="C35" i="5"/>
  <c r="H34" i="5"/>
  <c r="G34" i="5"/>
  <c r="F34" i="5"/>
  <c r="E34" i="5"/>
  <c r="D34" i="5"/>
  <c r="C34" i="5"/>
  <c r="H33" i="5"/>
  <c r="G33" i="5"/>
  <c r="F33" i="5"/>
  <c r="E33" i="5"/>
  <c r="D33" i="5"/>
  <c r="C33" i="5"/>
  <c r="H32" i="5"/>
  <c r="G32" i="5"/>
  <c r="F32" i="5"/>
  <c r="E32" i="5"/>
  <c r="D32" i="5"/>
  <c r="C32" i="5"/>
  <c r="H31" i="5"/>
  <c r="G31" i="5"/>
  <c r="F31" i="5"/>
  <c r="E31" i="5"/>
  <c r="D31" i="5"/>
  <c r="C31" i="5"/>
  <c r="H30" i="5"/>
  <c r="G30" i="5"/>
  <c r="F30" i="5"/>
  <c r="E30" i="5"/>
  <c r="D30" i="5"/>
  <c r="C30" i="5"/>
  <c r="H29" i="5"/>
  <c r="G29" i="5"/>
  <c r="F29" i="5"/>
  <c r="E29" i="5"/>
  <c r="D29" i="5"/>
  <c r="C29" i="5"/>
  <c r="H28" i="5"/>
  <c r="G28" i="5"/>
  <c r="F28" i="5"/>
  <c r="E28" i="5"/>
  <c r="D28" i="5"/>
  <c r="C28" i="5"/>
  <c r="H27" i="5"/>
  <c r="G27" i="5"/>
  <c r="F27" i="5"/>
  <c r="E27" i="5"/>
  <c r="D27" i="5"/>
  <c r="C27" i="5"/>
  <c r="H26" i="5"/>
  <c r="G26" i="5"/>
  <c r="F26" i="5"/>
  <c r="E26" i="5"/>
  <c r="D26" i="5"/>
  <c r="C26" i="5"/>
  <c r="H25" i="5"/>
  <c r="G25" i="5"/>
  <c r="F25" i="5"/>
  <c r="E25" i="5"/>
  <c r="D25" i="5"/>
  <c r="C25" i="5"/>
  <c r="H24" i="5"/>
  <c r="G24" i="5"/>
  <c r="F24" i="5"/>
  <c r="E24" i="5"/>
  <c r="D24" i="5"/>
  <c r="C24" i="5"/>
  <c r="H23" i="5"/>
  <c r="G23" i="5"/>
  <c r="F23" i="5"/>
  <c r="E23" i="5"/>
  <c r="D23" i="5"/>
  <c r="C23" i="5"/>
  <c r="H22" i="5"/>
  <c r="G22" i="5"/>
  <c r="F22" i="5"/>
  <c r="E22" i="5"/>
  <c r="D22" i="5"/>
  <c r="C22" i="5"/>
  <c r="H21" i="5"/>
  <c r="G21" i="5"/>
  <c r="F21" i="5"/>
  <c r="E21" i="5"/>
  <c r="D21" i="5"/>
  <c r="C21" i="5"/>
  <c r="H20" i="5"/>
  <c r="G20" i="5"/>
  <c r="F20" i="5"/>
  <c r="E20" i="5"/>
  <c r="D20" i="5"/>
  <c r="C20" i="5"/>
  <c r="M16" i="5"/>
  <c r="M15" i="5"/>
  <c r="M14" i="5"/>
  <c r="M13" i="5"/>
  <c r="M12" i="5"/>
  <c r="E12" i="5"/>
  <c r="M11" i="5"/>
  <c r="H34" i="2"/>
  <c r="G34" i="2"/>
  <c r="F34" i="2"/>
  <c r="E34" i="2"/>
  <c r="D34" i="2"/>
  <c r="C34" i="2"/>
  <c r="H33" i="2"/>
  <c r="G33" i="2"/>
  <c r="F33" i="2"/>
  <c r="E33" i="2"/>
  <c r="D33" i="2"/>
  <c r="C33" i="2"/>
  <c r="H32" i="2"/>
  <c r="G32" i="2"/>
  <c r="F32" i="2"/>
  <c r="E32" i="2"/>
  <c r="D32" i="2"/>
  <c r="C32" i="2"/>
  <c r="H31" i="2"/>
  <c r="G31" i="2"/>
  <c r="F31" i="2"/>
  <c r="E31" i="2"/>
  <c r="D31" i="2"/>
  <c r="C31" i="2"/>
  <c r="H30" i="2"/>
  <c r="G30" i="2"/>
  <c r="F30" i="2"/>
  <c r="E30" i="2"/>
  <c r="D30" i="2"/>
  <c r="C30" i="2"/>
  <c r="H29" i="2"/>
  <c r="G29" i="2"/>
  <c r="F29" i="2"/>
  <c r="E29" i="2"/>
  <c r="D29" i="2"/>
  <c r="C29" i="2"/>
  <c r="H28" i="2"/>
  <c r="G28" i="2"/>
  <c r="F28" i="2"/>
  <c r="E28" i="2"/>
  <c r="D28" i="2"/>
  <c r="C28" i="2"/>
  <c r="H27" i="2"/>
  <c r="G27" i="2"/>
  <c r="F27" i="2"/>
  <c r="E27" i="2"/>
  <c r="D27" i="2"/>
  <c r="C27" i="2"/>
  <c r="H26" i="2"/>
  <c r="G26" i="2"/>
  <c r="F26" i="2"/>
  <c r="E26" i="2"/>
  <c r="D26" i="2"/>
  <c r="C26" i="2"/>
  <c r="H25" i="2"/>
  <c r="G25" i="2"/>
  <c r="F25" i="2"/>
  <c r="E25" i="2"/>
  <c r="D25" i="2"/>
  <c r="C25" i="2"/>
  <c r="H24" i="2"/>
  <c r="G24" i="2"/>
  <c r="F24" i="2"/>
  <c r="E24" i="2"/>
  <c r="D24" i="2"/>
  <c r="C24" i="2"/>
  <c r="H23" i="2"/>
  <c r="G23" i="2"/>
  <c r="F23" i="2"/>
  <c r="E23" i="2"/>
  <c r="D23" i="2"/>
  <c r="C23" i="2"/>
  <c r="H22" i="2"/>
  <c r="G22" i="2"/>
  <c r="F22" i="2"/>
  <c r="E22" i="2"/>
  <c r="D22" i="2"/>
  <c r="C22" i="2"/>
  <c r="H21" i="2"/>
  <c r="G21" i="2"/>
  <c r="F21" i="2"/>
  <c r="E21" i="2"/>
  <c r="D21" i="2"/>
  <c r="C21" i="2"/>
  <c r="H20" i="2"/>
  <c r="G20" i="2"/>
  <c r="F20" i="2"/>
  <c r="E20" i="2"/>
  <c r="D20" i="2"/>
  <c r="C20" i="2"/>
  <c r="M16" i="2"/>
  <c r="M15" i="2"/>
  <c r="M14" i="2"/>
  <c r="M13" i="2"/>
  <c r="M12" i="2"/>
  <c r="E12" i="2"/>
  <c r="M11" i="2"/>
  <c r="H38" i="1"/>
  <c r="F38" i="1"/>
  <c r="E38" i="1"/>
  <c r="D38" i="1"/>
  <c r="F37" i="1"/>
  <c r="D37" i="1"/>
  <c r="C37" i="1"/>
  <c r="H36" i="1"/>
  <c r="D36" i="1"/>
  <c r="H35" i="1"/>
  <c r="G35" i="1"/>
  <c r="F35" i="1"/>
  <c r="H34" i="1"/>
  <c r="F34" i="1"/>
  <c r="E34" i="1"/>
  <c r="D34" i="1"/>
  <c r="G33" i="1"/>
  <c r="F33" i="1"/>
  <c r="D33" i="1"/>
  <c r="C33" i="1"/>
  <c r="H32" i="1"/>
  <c r="E32" i="1"/>
  <c r="D32" i="1"/>
  <c r="H31" i="1"/>
  <c r="G31" i="1"/>
  <c r="F31" i="1"/>
  <c r="C31" i="1"/>
  <c r="H30" i="1"/>
  <c r="F30" i="1"/>
  <c r="E30" i="1"/>
  <c r="D30" i="1"/>
  <c r="G29" i="1"/>
  <c r="F29" i="1"/>
  <c r="D29" i="1"/>
  <c r="C29" i="1"/>
  <c r="H28" i="1"/>
  <c r="E28" i="1"/>
  <c r="D28" i="1"/>
  <c r="H27" i="1"/>
  <c r="G27" i="1"/>
  <c r="F27" i="1"/>
  <c r="C27" i="1"/>
  <c r="H26" i="1"/>
  <c r="F26" i="1"/>
  <c r="E26" i="1"/>
  <c r="D26" i="1"/>
  <c r="G25" i="1"/>
  <c r="F25" i="1"/>
  <c r="D25" i="1"/>
  <c r="C25" i="1"/>
  <c r="H24" i="1"/>
  <c r="E24" i="1"/>
  <c r="D24" i="1"/>
  <c r="H23" i="1"/>
  <c r="G23" i="1"/>
  <c r="F23" i="1"/>
  <c r="C23" i="1"/>
  <c r="H22" i="1"/>
  <c r="G22" i="1"/>
  <c r="F22" i="1"/>
  <c r="E22" i="1"/>
  <c r="D22" i="1"/>
  <c r="M17" i="1"/>
  <c r="M16" i="1"/>
  <c r="M14" i="1"/>
  <c r="E14" i="1"/>
  <c r="H37" i="1"/>
  <c r="K8" i="1"/>
  <c r="F36" i="1" s="1"/>
  <c r="C22" i="1" l="1"/>
  <c r="E23" i="1"/>
  <c r="G24" i="1"/>
  <c r="C26" i="1"/>
  <c r="E27" i="1"/>
  <c r="G28" i="1"/>
  <c r="C30" i="1"/>
  <c r="E31" i="1"/>
  <c r="G32" i="1"/>
  <c r="C34" i="1"/>
  <c r="E35" i="1"/>
  <c r="G36" i="1"/>
  <c r="C38" i="1"/>
  <c r="M13" i="6"/>
  <c r="D22" i="6"/>
  <c r="F23" i="6"/>
  <c r="H24" i="6"/>
  <c r="D26" i="6"/>
  <c r="F27" i="6"/>
  <c r="H28" i="6"/>
  <c r="D30" i="6"/>
  <c r="F31" i="6"/>
  <c r="H32" i="6"/>
  <c r="D34" i="6"/>
  <c r="F35" i="6"/>
  <c r="M15" i="7"/>
  <c r="G22" i="7"/>
  <c r="C24" i="7"/>
  <c r="E25" i="7"/>
  <c r="G26" i="7"/>
  <c r="C28" i="7"/>
  <c r="E29" i="7"/>
  <c r="G30" i="7"/>
  <c r="C32" i="7"/>
  <c r="E33" i="7"/>
  <c r="G34" i="7"/>
  <c r="E22" i="6"/>
  <c r="G23" i="6"/>
  <c r="C25" i="6"/>
  <c r="E26" i="6"/>
  <c r="G27" i="6"/>
  <c r="C29" i="6"/>
  <c r="E30" i="6"/>
  <c r="G31" i="6"/>
  <c r="C33" i="6"/>
  <c r="E34" i="6"/>
  <c r="G35" i="6"/>
  <c r="M16" i="7"/>
  <c r="H22" i="7"/>
  <c r="D24" i="7"/>
  <c r="F25" i="7"/>
  <c r="H26" i="7"/>
  <c r="D28" i="7"/>
  <c r="F29" i="7"/>
  <c r="H30" i="7"/>
  <c r="D32" i="7"/>
  <c r="F33" i="7"/>
  <c r="H34" i="7"/>
  <c r="M14" i="6"/>
  <c r="F22" i="6"/>
  <c r="H23" i="6"/>
  <c r="D25" i="6"/>
  <c r="F26" i="6"/>
  <c r="H27" i="6"/>
  <c r="D29" i="6"/>
  <c r="F30" i="6"/>
  <c r="H31" i="6"/>
  <c r="D33" i="6"/>
  <c r="F34" i="6"/>
  <c r="H35" i="6"/>
  <c r="M17" i="7"/>
  <c r="C23" i="7"/>
  <c r="E24" i="7"/>
  <c r="G25" i="7"/>
  <c r="C27" i="7"/>
  <c r="E28" i="7"/>
  <c r="G29" i="7"/>
  <c r="C31" i="7"/>
  <c r="E32" i="7"/>
  <c r="G33" i="7"/>
  <c r="C35" i="7"/>
  <c r="M15" i="6"/>
  <c r="C24" i="6"/>
  <c r="E25" i="6"/>
  <c r="C28" i="6"/>
  <c r="E29" i="6"/>
  <c r="C32" i="6"/>
  <c r="E33" i="6"/>
  <c r="M18" i="7"/>
  <c r="D23" i="7"/>
  <c r="F24" i="7"/>
  <c r="H25" i="7"/>
  <c r="D27" i="7"/>
  <c r="F28" i="7"/>
  <c r="H29" i="7"/>
  <c r="D31" i="7"/>
  <c r="F32" i="7"/>
  <c r="H33" i="7"/>
  <c r="D35" i="7"/>
  <c r="C24" i="1"/>
  <c r="E25" i="1"/>
  <c r="G26" i="1"/>
  <c r="C28" i="1"/>
  <c r="E29" i="1"/>
  <c r="G30" i="1"/>
  <c r="C32" i="1"/>
  <c r="E33" i="1"/>
  <c r="G34" i="1"/>
  <c r="C36" i="1"/>
  <c r="E37" i="1"/>
  <c r="G38" i="1"/>
  <c r="M16" i="6"/>
  <c r="D24" i="6"/>
  <c r="F25" i="6"/>
  <c r="D28" i="6"/>
  <c r="F29" i="6"/>
  <c r="D32" i="6"/>
  <c r="F33" i="6"/>
  <c r="C22" i="7"/>
  <c r="E23" i="7"/>
  <c r="G24" i="7"/>
  <c r="C26" i="7"/>
  <c r="E27" i="7"/>
  <c r="G28" i="7"/>
  <c r="C30" i="7"/>
  <c r="E31" i="7"/>
  <c r="G32" i="7"/>
  <c r="C34" i="7"/>
  <c r="E35" i="7"/>
  <c r="M17" i="6"/>
  <c r="C23" i="6"/>
  <c r="E24" i="6"/>
  <c r="C27" i="6"/>
  <c r="E28" i="6"/>
  <c r="C31" i="6"/>
  <c r="E32" i="6"/>
  <c r="C35" i="6"/>
  <c r="M13" i="7"/>
  <c r="D22" i="7"/>
  <c r="F23" i="7"/>
  <c r="H24" i="7"/>
  <c r="D26" i="7"/>
  <c r="F27" i="7"/>
  <c r="H28" i="7"/>
  <c r="D30" i="7"/>
  <c r="F31" i="7"/>
  <c r="H32" i="7"/>
  <c r="D34" i="7"/>
  <c r="F35" i="7"/>
  <c r="C35" i="1"/>
  <c r="E36" i="1"/>
  <c r="G37" i="1"/>
  <c r="M18" i="6"/>
  <c r="D23" i="6"/>
  <c r="F24" i="6"/>
  <c r="D27" i="6"/>
  <c r="F28" i="6"/>
  <c r="D31" i="6"/>
  <c r="F32" i="6"/>
  <c r="D35" i="6"/>
  <c r="E22" i="7"/>
  <c r="G23" i="7"/>
  <c r="C25" i="7"/>
  <c r="E26" i="7"/>
  <c r="G27" i="7"/>
  <c r="C29" i="7"/>
  <c r="E30" i="7"/>
  <c r="G31" i="7"/>
  <c r="C33" i="7"/>
  <c r="E34" i="7"/>
  <c r="G35" i="7"/>
  <c r="D23" i="1"/>
  <c r="F24" i="1"/>
  <c r="H25" i="1"/>
  <c r="D27" i="1"/>
  <c r="F28" i="1"/>
  <c r="H29" i="1"/>
  <c r="D31" i="1"/>
  <c r="F32" i="1"/>
  <c r="H33" i="1"/>
  <c r="D35" i="1"/>
  <c r="C22" i="6"/>
  <c r="E23" i="6"/>
  <c r="G24" i="6"/>
  <c r="C26" i="6"/>
  <c r="E27" i="6"/>
  <c r="G28" i="6"/>
  <c r="C30" i="6"/>
  <c r="E31" i="6"/>
  <c r="C34" i="6"/>
  <c r="M14" i="7"/>
  <c r="F22" i="7"/>
  <c r="H23" i="7"/>
  <c r="D25" i="7"/>
  <c r="F26" i="7"/>
  <c r="H27" i="7"/>
  <c r="D29" i="7"/>
  <c r="F30" i="7"/>
  <c r="H31" i="7"/>
  <c r="D33" i="7"/>
</calcChain>
</file>

<file path=xl/comments1.xml><?xml version="1.0" encoding="utf-8"?>
<comments xmlns="http://schemas.openxmlformats.org/spreadsheetml/2006/main">
  <authors>
    <author>Maxime</author>
  </authors>
  <commentList>
    <comment ref="G3" authorId="0" shapeId="0">
      <text>
        <r>
          <rPr>
            <sz val="8"/>
            <color indexed="81"/>
            <rFont val="Tahoma"/>
          </rPr>
          <t>Les calculs ne tiennent pas compte du rendement de la transmission et de l'aérodynamique du véhicule</t>
        </r>
      </text>
    </comment>
    <comment ref="B6" authorId="0" shapeId="0">
      <text>
        <r>
          <rPr>
            <sz val="8"/>
            <color indexed="81"/>
            <rFont val="Tahoma"/>
          </rPr>
          <t xml:space="preserve">Entrez les dimensions de vos pneumatiques
</t>
        </r>
      </text>
    </comment>
    <comment ref="M8" authorId="0" shapeId="0">
      <text>
        <r>
          <rPr>
            <sz val="8"/>
            <color indexed="81"/>
            <rFont val="Tahoma"/>
          </rPr>
          <t>Dans cette colonne vous pouvez lire la vitesse maximale pour chaque rapport de vitesse au régime de puissance maximale choisi.</t>
        </r>
      </text>
    </comment>
  </commentList>
</comments>
</file>

<file path=xl/comments2.xml><?xml version="1.0" encoding="utf-8"?>
<comments xmlns="http://schemas.openxmlformats.org/spreadsheetml/2006/main">
  <authors>
    <author>Maxime</author>
  </authors>
  <commentList>
    <comment ref="G3" authorId="0" shapeId="0">
      <text>
        <r>
          <rPr>
            <sz val="8"/>
            <color indexed="81"/>
            <rFont val="Tahoma"/>
          </rPr>
          <t>Les calculs ne tiennent pas compte du rendement de la transmission et de l'aérodynamique du véhicule</t>
        </r>
      </text>
    </comment>
    <comment ref="B6" authorId="0" shapeId="0">
      <text>
        <r>
          <rPr>
            <sz val="8"/>
            <color indexed="81"/>
            <rFont val="Tahoma"/>
          </rPr>
          <t xml:space="preserve">Entrez les dimensions de vos pneumatiques
</t>
        </r>
      </text>
    </comment>
    <comment ref="M8" authorId="0" shapeId="0">
      <text>
        <r>
          <rPr>
            <sz val="8"/>
            <color indexed="81"/>
            <rFont val="Tahoma"/>
          </rPr>
          <t>Dans cette colonne vous pouvez lire la vitesse maximale pour chaque rapport de vitesse au régime de puissance maximale choisi.</t>
        </r>
      </text>
    </comment>
  </commentList>
</comments>
</file>

<file path=xl/comments3.xml><?xml version="1.0" encoding="utf-8"?>
<comments xmlns="http://schemas.openxmlformats.org/spreadsheetml/2006/main">
  <authors>
    <author>Maxime</author>
  </authors>
  <commentList>
    <comment ref="G3" authorId="0" shapeId="0">
      <text>
        <r>
          <rPr>
            <sz val="8"/>
            <color indexed="81"/>
            <rFont val="Tahoma"/>
          </rPr>
          <t>Les calculs ne tiennent pas compte du rendement de la transmission et de l'aérodynamique du véhicule</t>
        </r>
      </text>
    </comment>
    <comment ref="B6" authorId="0" shapeId="0">
      <text>
        <r>
          <rPr>
            <sz val="8"/>
            <color indexed="81"/>
            <rFont val="Tahoma"/>
          </rPr>
          <t xml:space="preserve">Entrez les dimensions de vos pneumatiques
</t>
        </r>
      </text>
    </comment>
    <comment ref="M8" authorId="0" shapeId="0">
      <text>
        <r>
          <rPr>
            <sz val="8"/>
            <color indexed="81"/>
            <rFont val="Tahoma"/>
          </rPr>
          <t>Dans cette colonne vous pouvez lire la vitesse maximale pour chaque rapport de vitesse au régime de puissance maximale choisi.</t>
        </r>
      </text>
    </comment>
  </commentList>
</comments>
</file>

<file path=xl/comments4.xml><?xml version="1.0" encoding="utf-8"?>
<comments xmlns="http://schemas.openxmlformats.org/spreadsheetml/2006/main">
  <authors>
    <author>Maxime</author>
  </authors>
  <commentList>
    <comment ref="G3" authorId="0" shapeId="0">
      <text>
        <r>
          <rPr>
            <sz val="8"/>
            <color indexed="81"/>
            <rFont val="Tahoma"/>
          </rPr>
          <t>Les calculs ne tiennent pas compte du rendement de la transmission et de l'aérodynamique du véhicule</t>
        </r>
      </text>
    </comment>
    <comment ref="B6" authorId="0" shapeId="0">
      <text>
        <r>
          <rPr>
            <sz val="8"/>
            <color indexed="81"/>
            <rFont val="Tahoma"/>
          </rPr>
          <t xml:space="preserve">Entrez les dimensions de vos pneumatiques
</t>
        </r>
      </text>
    </comment>
    <comment ref="M8" authorId="0" shapeId="0">
      <text>
        <r>
          <rPr>
            <sz val="8"/>
            <color indexed="81"/>
            <rFont val="Tahoma"/>
          </rPr>
          <t>Dans cette colonne vous pouvez lire la vitesse maximale pour chaque rapport de vitesse au régime de puissance maximale choisi.</t>
        </r>
      </text>
    </comment>
  </commentList>
</comments>
</file>

<file path=xl/comments5.xml><?xml version="1.0" encoding="utf-8"?>
<comments xmlns="http://schemas.openxmlformats.org/spreadsheetml/2006/main">
  <authors>
    <author>Maxime</author>
  </authors>
  <commentList>
    <comment ref="G3" authorId="0" shapeId="0">
      <text>
        <r>
          <rPr>
            <sz val="8"/>
            <color indexed="81"/>
            <rFont val="Tahoma"/>
          </rPr>
          <t>Les calculs ne tiennent pas compte du rendement de la transmission et de l'aérodynamique du véhicule</t>
        </r>
      </text>
    </comment>
    <comment ref="B6" authorId="0" shapeId="0">
      <text>
        <r>
          <rPr>
            <sz val="8"/>
            <color indexed="81"/>
            <rFont val="Tahoma"/>
          </rPr>
          <t xml:space="preserve">Entrez les dimensions de vos pneumatiques
</t>
        </r>
      </text>
    </comment>
    <comment ref="M8" authorId="0" shapeId="0">
      <text>
        <r>
          <rPr>
            <sz val="8"/>
            <color indexed="81"/>
            <rFont val="Tahoma"/>
          </rPr>
          <t>Dans cette colonne vous pouvez lire la vitesse maximale pour chaque rapport de vitesse au régime de puissance maximale choisi.</t>
        </r>
      </text>
    </comment>
  </commentList>
</comments>
</file>

<file path=xl/sharedStrings.xml><?xml version="1.0" encoding="utf-8"?>
<sst xmlns="http://schemas.openxmlformats.org/spreadsheetml/2006/main" count="179" uniqueCount="148">
  <si>
    <t>Diagramme des vitesses</t>
  </si>
  <si>
    <t>Théorique</t>
  </si>
  <si>
    <t>En Rouge: valeurs à modifier suivant le véhicule</t>
  </si>
  <si>
    <t>PNEUS</t>
  </si>
  <si>
    <t>Caractéristiques moteur - boîte de vitesse</t>
  </si>
  <si>
    <t>Largeur (en mm)</t>
  </si>
  <si>
    <t>Régime de puissance maximale (tr/min)</t>
  </si>
  <si>
    <t>Vitesse maxi (km/h)</t>
  </si>
  <si>
    <t>Hauteur de flanc</t>
  </si>
  <si>
    <t>au régime choisi :</t>
  </si>
  <si>
    <t>Demultiplication primaire x secondaire</t>
  </si>
  <si>
    <t>Demultiplication primaire</t>
  </si>
  <si>
    <t>Demultiplication secondaire</t>
  </si>
  <si>
    <t>Diamètre (en pouces)</t>
  </si>
  <si>
    <t>Rapport de boîte de vitesse :</t>
  </si>
  <si>
    <t>1ère</t>
  </si>
  <si>
    <t>Longueur développée (cm)</t>
  </si>
  <si>
    <t>2ème</t>
  </si>
  <si>
    <t>3ème</t>
  </si>
  <si>
    <t>4ème</t>
  </si>
  <si>
    <t>5ème</t>
  </si>
  <si>
    <t>6ème</t>
  </si>
  <si>
    <t>Régime</t>
  </si>
  <si>
    <t>tr/min</t>
  </si>
  <si>
    <t>km/h</t>
  </si>
  <si>
    <t>Diagramme des vitesses</t>
  </si>
  <si>
    <t>Théorique</t>
  </si>
  <si>
    <t>En Rouge: valeurs à modifier suivant le véhicule</t>
  </si>
  <si>
    <t>PNEUS</t>
  </si>
  <si>
    <t>Caractéristiques moteur - boîte de vitesse</t>
  </si>
  <si>
    <t>Largeur (en mm)</t>
  </si>
  <si>
    <t>Régime de puissance maximale (tr/min)</t>
  </si>
  <si>
    <t>Vitesse maxi (km/h)</t>
  </si>
  <si>
    <t>Hauteur de flanc</t>
  </si>
  <si>
    <t>Rapport de réduction vitesse 1-4</t>
  </si>
  <si>
    <t>au régime choisi :</t>
  </si>
  <si>
    <t>Rapport de réduction vitesse 5-6</t>
  </si>
  <si>
    <t>Diamètre (en pouces)</t>
  </si>
  <si>
    <t>Rapport de boîte de vitesse :</t>
  </si>
  <si>
    <t>1ère</t>
  </si>
  <si>
    <t>Longueur développée (cm)</t>
  </si>
  <si>
    <t>2ème</t>
  </si>
  <si>
    <t>3ème</t>
  </si>
  <si>
    <t>4ème</t>
  </si>
  <si>
    <t>5ème</t>
  </si>
  <si>
    <t>6ème</t>
  </si>
  <si>
    <t>Régime</t>
  </si>
  <si>
    <t>Vitesse 1</t>
  </si>
  <si>
    <t>Vitesse 2</t>
  </si>
  <si>
    <t>Vitesse 3</t>
  </si>
  <si>
    <t>Vitesse 4</t>
  </si>
  <si>
    <t>Vitesse 5</t>
  </si>
  <si>
    <t>Vitesse 6</t>
  </si>
  <si>
    <t>tr/min</t>
  </si>
  <si>
    <t>km/h</t>
  </si>
  <si>
    <t>Diagramme des vitesses</t>
  </si>
  <si>
    <t>Théorique</t>
  </si>
  <si>
    <t>En Rouge: valeurs à modifier suivant le véhicule</t>
  </si>
  <si>
    <t>PNEUS</t>
  </si>
  <si>
    <t>Caractéristiques moteur - boîte de vitesse</t>
  </si>
  <si>
    <t>Largeur (en mm)</t>
  </si>
  <si>
    <t>Régime de puissance maximale (tr/min)</t>
  </si>
  <si>
    <t>Vitesse maxi (km/h)</t>
  </si>
  <si>
    <t>Hauteur de flanc</t>
  </si>
  <si>
    <t>Rapport de réduction vitesse 1-4</t>
  </si>
  <si>
    <t>au régime choisi :</t>
  </si>
  <si>
    <t>Rapport de réduction vitesse 5-6</t>
  </si>
  <si>
    <t>Diamètre (en pouces)</t>
  </si>
  <si>
    <t>Rapport de boîte de vitesse :</t>
  </si>
  <si>
    <t>1ère</t>
  </si>
  <si>
    <t>Longueur développée (cm)</t>
  </si>
  <si>
    <t>2ème</t>
  </si>
  <si>
    <t>3ème</t>
  </si>
  <si>
    <t>4ème</t>
  </si>
  <si>
    <t>5ème</t>
  </si>
  <si>
    <t>6ème</t>
  </si>
  <si>
    <t>Régime</t>
  </si>
  <si>
    <t>tr/min</t>
  </si>
  <si>
    <t>km/h</t>
  </si>
  <si>
    <t>Diagramme des vitesses</t>
  </si>
  <si>
    <t>Théorique</t>
  </si>
  <si>
    <t>En Rouge: valeurs à modifier suivant le véhicule</t>
  </si>
  <si>
    <t>PNEUS</t>
  </si>
  <si>
    <t>Caractéristiques moteur - boîte de vitesse</t>
  </si>
  <si>
    <t>Largeur (en mm)</t>
  </si>
  <si>
    <t>Régime de puissance maximale (tr/min)</t>
  </si>
  <si>
    <t>Vitesse maxi (km/h)</t>
  </si>
  <si>
    <t>Hauteur de flanc</t>
  </si>
  <si>
    <t>au régime choisi :</t>
  </si>
  <si>
    <t>Demultiplication primaire x secondaire</t>
  </si>
  <si>
    <t>Demultiplication primaire</t>
  </si>
  <si>
    <t>Demultiplication secondaire</t>
  </si>
  <si>
    <t>Diamètre (en pouces)</t>
  </si>
  <si>
    <t>Rapport de boîte de vitesse :</t>
  </si>
  <si>
    <t>1ère</t>
  </si>
  <si>
    <t>Longueur développée (cm)</t>
  </si>
  <si>
    <t>2ème</t>
  </si>
  <si>
    <t>3ème</t>
  </si>
  <si>
    <t>4ème</t>
  </si>
  <si>
    <t>5ème</t>
  </si>
  <si>
    <t>6ème</t>
  </si>
  <si>
    <t>Régime</t>
  </si>
  <si>
    <t>tr/min</t>
  </si>
  <si>
    <t>km/h</t>
  </si>
  <si>
    <t>Diagramme des vitesses</t>
  </si>
  <si>
    <t>Théorique</t>
  </si>
  <si>
    <t>En Rouge: valeurs à modifier suivant le véhicule</t>
  </si>
  <si>
    <t>PNEUS</t>
  </si>
  <si>
    <t>Caractéristiques moteur - boîte de vitesse</t>
  </si>
  <si>
    <t>Largeur (en mm)</t>
  </si>
  <si>
    <t>Régime de puissance maximale (tr/min)</t>
  </si>
  <si>
    <t>Vitesse maxi (km/h)</t>
  </si>
  <si>
    <t>Hauteur de flanc</t>
  </si>
  <si>
    <t>Demultiplication primaire x secondaire</t>
  </si>
  <si>
    <t>au régime choisi :</t>
  </si>
  <si>
    <t>Demultiplication primaire x secondaire</t>
  </si>
  <si>
    <t>Demultiplication primaire</t>
  </si>
  <si>
    <t>Demultiplication secondaire</t>
  </si>
  <si>
    <t>Diamètre (en pouces)</t>
  </si>
  <si>
    <t>Rapport de boîte de vitesse :</t>
  </si>
  <si>
    <t>1ère</t>
  </si>
  <si>
    <t>Longueur développée (cm)</t>
  </si>
  <si>
    <t>2ème</t>
  </si>
  <si>
    <t>3ème</t>
  </si>
  <si>
    <t>4ème</t>
  </si>
  <si>
    <t>5ème</t>
  </si>
  <si>
    <t>6ème</t>
  </si>
  <si>
    <t>Régime</t>
  </si>
  <si>
    <t>tr/min</t>
  </si>
  <si>
    <t>km/h</t>
  </si>
  <si>
    <t>Pignon</t>
  </si>
  <si>
    <t>Couronne</t>
  </si>
  <si>
    <t>Démultiplication secondaire</t>
  </si>
  <si>
    <t>Moteur</t>
  </si>
  <si>
    <t>Kit 50 Malossi MHR replica</t>
  </si>
  <si>
    <t>4000 Km</t>
  </si>
  <si>
    <t>Yasuni R2</t>
  </si>
  <si>
    <t>Dell orto 21 mm</t>
  </si>
  <si>
    <t>Barikit piste avec roulement SKF c3</t>
  </si>
  <si>
    <t>cable accelerateur neuf</t>
  </si>
  <si>
    <t>radiateur neuf</t>
  </si>
  <si>
    <t>Echappement</t>
  </si>
  <si>
    <t>Carbu</t>
  </si>
  <si>
    <t>vilbrequin</t>
  </si>
  <si>
    <t>stator</t>
  </si>
  <si>
    <t>top perf</t>
  </si>
  <si>
    <t>Démultiplication primaire</t>
  </si>
  <si>
    <t>Rapports de boite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</si>
</sst>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20"/>
      <color rgb="FF0000FF"/>
      <name val="Arial Alternative"/>
    </font>
    <font>
      <sz val="20"/>
      <color rgb="FF000000"/>
      <name val="Arial"/>
    </font>
    <font>
      <b/>
      <sz val="8"/>
      <color rgb="FF000000"/>
      <name val="Arial"/>
    </font>
    <font>
      <sz val="20"/>
      <color rgb="FF0000FF"/>
      <name val="Arial Alternative"/>
    </font>
    <font>
      <sz val="22"/>
      <color rgb="FF0000FF"/>
      <name val="Arial"/>
    </font>
    <font>
      <sz val="10"/>
      <color rgb="FF0000FF"/>
      <name val="Arial Alternative"/>
    </font>
    <font>
      <sz val="8"/>
      <color rgb="FFFF0000"/>
      <name val="Arial"/>
    </font>
    <font>
      <sz val="8"/>
      <color rgb="FF0000FF"/>
      <name val="Arial"/>
    </font>
    <font>
      <b/>
      <sz val="8"/>
      <color rgb="FF0000FF"/>
      <name val="Arial"/>
    </font>
    <font>
      <b/>
      <sz val="11"/>
      <color rgb="FFFF0000"/>
      <name val="Arial"/>
    </font>
    <font>
      <b/>
      <sz val="16"/>
      <color rgb="FF0000FF"/>
      <name val="Arial"/>
    </font>
    <font>
      <sz val="8"/>
      <color rgb="FFFFFFFF"/>
      <name val="Arial"/>
    </font>
    <font>
      <sz val="8"/>
      <color indexed="81"/>
      <name val="Tahoma"/>
    </font>
  </fonts>
  <fills count="9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9CC2E5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2" fontId="2" fillId="0" borderId="1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NumberFormat="1" applyFont="1" applyFill="1" applyBorder="1" applyAlignment="1" applyProtection="1">
      <alignment horizontal="center"/>
      <protection locked="0"/>
    </xf>
    <xf numFmtId="0" fontId="2" fillId="0" borderId="6" xfId="0" applyNumberFormat="1" applyFont="1" applyFill="1" applyBorder="1" applyAlignment="1" applyProtection="1">
      <alignment horizontal="center"/>
      <protection locked="0"/>
    </xf>
    <xf numFmtId="0" fontId="10" fillId="0" borderId="7" xfId="0" applyNumberFormat="1" applyFont="1" applyFill="1" applyBorder="1" applyAlignment="1" applyProtection="1">
      <alignment horizontal="center"/>
      <protection locked="0"/>
    </xf>
    <xf numFmtId="0" fontId="10" fillId="0" borderId="8" xfId="0" applyNumberFormat="1" applyFont="1" applyFill="1" applyBorder="1" applyAlignment="1" applyProtection="1">
      <alignment horizontal="center"/>
      <protection locked="0"/>
    </xf>
    <xf numFmtId="0" fontId="10" fillId="0" borderId="9" xfId="0" applyNumberFormat="1" applyFont="1" applyFill="1" applyBorder="1" applyAlignment="1" applyProtection="1">
      <alignment horizontal="center"/>
      <protection locked="0"/>
    </xf>
    <xf numFmtId="0" fontId="10" fillId="0" borderId="10" xfId="0" applyNumberFormat="1" applyFont="1" applyFill="1" applyBorder="1" applyAlignment="1" applyProtection="1">
      <alignment horizontal="center"/>
      <protection locked="0"/>
    </xf>
    <xf numFmtId="0" fontId="10" fillId="0" borderId="11" xfId="0" applyNumberFormat="1" applyFont="1" applyFill="1" applyBorder="1" applyAlignment="1" applyProtection="1">
      <alignment horizontal="center"/>
      <protection locked="0"/>
    </xf>
    <xf numFmtId="0" fontId="10" fillId="0" borderId="12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protection locked="0"/>
    </xf>
    <xf numFmtId="164" fontId="3" fillId="2" borderId="14" xfId="0" applyNumberFormat="1" applyFont="1" applyFill="1" applyBorder="1" applyAlignment="1" applyProtection="1">
      <protection locked="0"/>
    </xf>
    <xf numFmtId="0" fontId="3" fillId="2" borderId="15" xfId="0" applyNumberFormat="1" applyFont="1" applyFill="1" applyBorder="1" applyAlignment="1" applyProtection="1">
      <protection locked="0"/>
    </xf>
    <xf numFmtId="0" fontId="3" fillId="2" borderId="16" xfId="0" applyNumberFormat="1" applyFont="1" applyFill="1" applyBorder="1" applyAlignment="1" applyProtection="1">
      <protection locked="0"/>
    </xf>
    <xf numFmtId="0" fontId="3" fillId="2" borderId="17" xfId="0" applyNumberFormat="1" applyFont="1" applyFill="1" applyBorder="1" applyAlignment="1" applyProtection="1">
      <protection locked="0"/>
    </xf>
    <xf numFmtId="164" fontId="3" fillId="2" borderId="19" xfId="0" applyNumberFormat="1" applyFont="1" applyFill="1" applyBorder="1" applyAlignment="1" applyProtection="1">
      <protection locked="0"/>
    </xf>
    <xf numFmtId="164" fontId="2" fillId="2" borderId="19" xfId="0" applyNumberFormat="1" applyFont="1" applyFill="1" applyBorder="1" applyAlignment="1" applyProtection="1">
      <protection locked="0"/>
    </xf>
    <xf numFmtId="0" fontId="2" fillId="3" borderId="20" xfId="0" applyNumberFormat="1" applyFont="1" applyFill="1" applyBorder="1" applyAlignment="1" applyProtection="1">
      <protection locked="0"/>
    </xf>
    <xf numFmtId="0" fontId="2" fillId="3" borderId="21" xfId="0" applyNumberFormat="1" applyFont="1" applyFill="1" applyBorder="1" applyAlignment="1" applyProtection="1">
      <alignment horizontal="center"/>
      <protection locked="0"/>
    </xf>
    <xf numFmtId="0" fontId="2" fillId="3" borderId="22" xfId="0" applyNumberFormat="1" applyFont="1" applyFill="1" applyBorder="1" applyAlignment="1" applyProtection="1">
      <protection locked="0"/>
    </xf>
    <xf numFmtId="0" fontId="2" fillId="3" borderId="23" xfId="0" applyNumberFormat="1" applyFont="1" applyFill="1" applyBorder="1" applyAlignment="1" applyProtection="1">
      <protection locked="0"/>
    </xf>
    <xf numFmtId="0" fontId="2" fillId="3" borderId="21" xfId="0" applyNumberFormat="1" applyFont="1" applyFill="1" applyBorder="1" applyAlignment="1" applyProtection="1">
      <protection locked="0"/>
    </xf>
    <xf numFmtId="164" fontId="3" fillId="2" borderId="10" xfId="0" applyNumberFormat="1" applyFont="1" applyFill="1" applyBorder="1" applyAlignment="1" applyProtection="1">
      <protection locked="0"/>
    </xf>
    <xf numFmtId="164" fontId="2" fillId="2" borderId="24" xfId="0" applyNumberFormat="1" applyFont="1" applyFill="1" applyBorder="1" applyAlignment="1" applyProtection="1">
      <protection locked="0"/>
    </xf>
    <xf numFmtId="164" fontId="3" fillId="2" borderId="25" xfId="0" applyNumberFormat="1" applyFont="1" applyFill="1" applyBorder="1" applyAlignment="1" applyProtection="1">
      <protection locked="0"/>
    </xf>
    <xf numFmtId="0" fontId="2" fillId="0" borderId="26" xfId="0" applyNumberFormat="1" applyFont="1" applyFill="1" applyBorder="1" applyAlignment="1" applyProtection="1">
      <protection locked="0"/>
    </xf>
    <xf numFmtId="0" fontId="2" fillId="0" borderId="27" xfId="0" applyNumberFormat="1" applyFont="1" applyFill="1" applyBorder="1" applyAlignment="1" applyProtection="1">
      <protection locked="0"/>
    </xf>
    <xf numFmtId="0" fontId="10" fillId="0" borderId="28" xfId="0" applyNumberFormat="1" applyFont="1" applyFill="1" applyBorder="1" applyAlignment="1" applyProtection="1">
      <alignment horizontal="center"/>
      <protection locked="0"/>
    </xf>
    <xf numFmtId="0" fontId="2" fillId="0" borderId="29" xfId="0" applyNumberFormat="1" applyFont="1" applyFill="1" applyBorder="1" applyAlignment="1" applyProtection="1">
      <alignment horizontal="left"/>
      <protection locked="0"/>
    </xf>
    <xf numFmtId="0" fontId="2" fillId="0" borderId="30" xfId="0" applyNumberFormat="1" applyFont="1" applyFill="1" applyBorder="1" applyAlignment="1" applyProtection="1">
      <alignment horizontal="left"/>
      <protection locked="0"/>
    </xf>
    <xf numFmtId="0" fontId="2" fillId="0" borderId="31" xfId="0" applyNumberFormat="1" applyFont="1" applyFill="1" applyBorder="1" applyAlignment="1" applyProtection="1">
      <alignment horizontal="left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NumberFormat="1" applyFont="1" applyFill="1" applyBorder="1" applyAlignment="1" applyProtection="1">
      <alignment horizontal="left"/>
      <protection locked="0"/>
    </xf>
    <xf numFmtId="0" fontId="4" fillId="4" borderId="0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NumberFormat="1" applyFont="1" applyFill="1" applyBorder="1" applyAlignment="1" applyProtection="1">
      <protection locked="0"/>
    </xf>
    <xf numFmtId="0" fontId="7" fillId="4" borderId="0" xfId="0" applyNumberFormat="1" applyFont="1" applyFill="1" applyBorder="1" applyAlignment="1" applyProtection="1">
      <alignment horizontal="center" vertical="center"/>
      <protection locked="0"/>
    </xf>
    <xf numFmtId="0" fontId="5" fillId="4" borderId="0" xfId="0" applyNumberFormat="1" applyFont="1" applyFill="1" applyBorder="1" applyAlignment="1" applyProtection="1">
      <protection locked="0"/>
    </xf>
    <xf numFmtId="0" fontId="9" fillId="4" borderId="32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 applyProtection="1">
      <protection locked="0"/>
    </xf>
    <xf numFmtId="0" fontId="3" fillId="4" borderId="0" xfId="0" applyNumberFormat="1" applyFont="1" applyFill="1" applyBorder="1" applyAlignment="1" applyProtection="1">
      <protection locked="0"/>
    </xf>
    <xf numFmtId="0" fontId="2" fillId="4" borderId="33" xfId="0" applyNumberFormat="1" applyFont="1" applyFill="1" applyBorder="1" applyAlignment="1" applyProtection="1">
      <protection locked="0"/>
    </xf>
    <xf numFmtId="0" fontId="2" fillId="4" borderId="0" xfId="0" applyNumberFormat="1" applyFont="1" applyFill="1" applyBorder="1" applyAlignment="1" applyProtection="1">
      <alignment horizontal="center"/>
      <protection locked="0"/>
    </xf>
    <xf numFmtId="0" fontId="10" fillId="4" borderId="0" xfId="0" applyNumberFormat="1" applyFont="1" applyFill="1" applyBorder="1" applyAlignment="1" applyProtection="1">
      <alignment horizontal="center"/>
      <protection locked="0"/>
    </xf>
    <xf numFmtId="164" fontId="2" fillId="4" borderId="0" xfId="0" applyNumberFormat="1" applyFont="1" applyFill="1" applyBorder="1" applyAlignment="1" applyProtection="1">
      <alignment horizontal="center"/>
      <protection locked="0"/>
    </xf>
    <xf numFmtId="0" fontId="6" fillId="4" borderId="0" xfId="0" applyNumberFormat="1" applyFont="1" applyFill="1" applyBorder="1" applyAlignment="1" applyProtection="1">
      <protection locked="0"/>
    </xf>
    <xf numFmtId="0" fontId="6" fillId="4" borderId="0" xfId="0" applyNumberFormat="1" applyFont="1" applyFill="1" applyBorder="1" applyAlignment="1" applyProtection="1">
      <alignment horizontal="left"/>
      <protection locked="0"/>
    </xf>
    <xf numFmtId="0" fontId="11" fillId="4" borderId="34" xfId="0" applyNumberFormat="1" applyFont="1" applyFill="1" applyBorder="1" applyAlignment="1" applyProtection="1">
      <alignment horizontal="left"/>
      <protection locked="0"/>
    </xf>
    <xf numFmtId="0" fontId="11" fillId="4" borderId="35" xfId="0" applyNumberFormat="1" applyFont="1" applyFill="1" applyBorder="1" applyAlignment="1" applyProtection="1">
      <alignment horizontal="left"/>
      <protection locked="0"/>
    </xf>
    <xf numFmtId="0" fontId="11" fillId="4" borderId="34" xfId="0" applyNumberFormat="1" applyFont="1" applyFill="1" applyBorder="1" applyAlignment="1" applyProtection="1">
      <alignment horizontal="center"/>
      <protection locked="0"/>
    </xf>
    <xf numFmtId="0" fontId="11" fillId="4" borderId="35" xfId="0" applyNumberFormat="1" applyFont="1" applyFill="1" applyBorder="1" applyAlignment="1" applyProtection="1">
      <alignment horizontal="center"/>
      <protection locked="0"/>
    </xf>
    <xf numFmtId="0" fontId="2" fillId="0" borderId="46" xfId="0" applyNumberFormat="1" applyFont="1" applyFill="1" applyBorder="1" applyAlignment="1" applyProtection="1">
      <alignment horizontal="center"/>
      <protection locked="0"/>
    </xf>
    <xf numFmtId="0" fontId="2" fillId="0" borderId="47" xfId="0" applyNumberFormat="1" applyFont="1" applyFill="1" applyBorder="1" applyAlignment="1" applyProtection="1">
      <alignment horizontal="center"/>
      <protection locked="0"/>
    </xf>
    <xf numFmtId="0" fontId="2" fillId="0" borderId="48" xfId="0" applyNumberFormat="1" applyFont="1" applyFill="1" applyBorder="1" applyAlignment="1" applyProtection="1">
      <alignment horizontal="center"/>
      <protection locked="0"/>
    </xf>
    <xf numFmtId="0" fontId="10" fillId="0" borderId="49" xfId="0" applyNumberFormat="1" applyFont="1" applyFill="1" applyBorder="1" applyAlignment="1" applyProtection="1">
      <alignment horizontal="center"/>
      <protection locked="0"/>
    </xf>
    <xf numFmtId="164" fontId="3" fillId="6" borderId="18" xfId="0" applyNumberFormat="1" applyFont="1" applyFill="1" applyBorder="1" applyAlignment="1" applyProtection="1">
      <protection locked="0"/>
    </xf>
    <xf numFmtId="164" fontId="3" fillId="6" borderId="14" xfId="0" applyNumberFormat="1" applyFont="1" applyFill="1" applyBorder="1" applyAlignment="1" applyProtection="1">
      <protection locked="0"/>
    </xf>
    <xf numFmtId="164" fontId="3" fillId="6" borderId="10" xfId="0" applyNumberFormat="1" applyFont="1" applyFill="1" applyBorder="1" applyAlignment="1" applyProtection="1">
      <protection locked="0"/>
    </xf>
    <xf numFmtId="164" fontId="3" fillId="6" borderId="19" xfId="0" applyNumberFormat="1" applyFont="1" applyFill="1" applyBorder="1" applyAlignment="1" applyProtection="1">
      <protection locked="0"/>
    </xf>
    <xf numFmtId="164" fontId="3" fillId="6" borderId="13" xfId="0" applyNumberFormat="1" applyFont="1" applyFill="1" applyBorder="1" applyAlignment="1" applyProtection="1">
      <protection locked="0"/>
    </xf>
    <xf numFmtId="164" fontId="2" fillId="6" borderId="19" xfId="0" applyNumberFormat="1" applyFont="1" applyFill="1" applyBorder="1" applyAlignment="1" applyProtection="1">
      <protection locked="0"/>
    </xf>
    <xf numFmtId="164" fontId="2" fillId="6" borderId="24" xfId="0" applyNumberFormat="1" applyFont="1" applyFill="1" applyBorder="1" applyAlignment="1" applyProtection="1">
      <protection locked="0"/>
    </xf>
    <xf numFmtId="164" fontId="3" fillId="6" borderId="25" xfId="0" applyNumberFormat="1" applyFont="1" applyFill="1" applyBorder="1" applyAlignment="1" applyProtection="1">
      <protection locked="0"/>
    </xf>
    <xf numFmtId="0" fontId="15" fillId="7" borderId="0" xfId="0" applyNumberFormat="1" applyFont="1" applyFill="1" applyBorder="1" applyAlignment="1" applyProtection="1">
      <protection locked="0"/>
    </xf>
    <xf numFmtId="0" fontId="2" fillId="0" borderId="29" xfId="0" applyNumberFormat="1" applyFont="1" applyFill="1" applyBorder="1" applyAlignment="1" applyProtection="1">
      <protection locked="0"/>
    </xf>
    <xf numFmtId="0" fontId="2" fillId="0" borderId="30" xfId="0" applyNumberFormat="1" applyFont="1" applyFill="1" applyBorder="1" applyAlignment="1" applyProtection="1">
      <protection locked="0"/>
    </xf>
    <xf numFmtId="0" fontId="2" fillId="0" borderId="50" xfId="0" applyNumberFormat="1" applyFont="1" applyFill="1" applyBorder="1" applyAlignment="1" applyProtection="1">
      <protection locked="0"/>
    </xf>
    <xf numFmtId="0" fontId="10" fillId="0" borderId="45" xfId="0" applyNumberFormat="1" applyFont="1" applyFill="1" applyBorder="1" applyAlignment="1" applyProtection="1">
      <alignment horizontal="center"/>
      <protection locked="0"/>
    </xf>
    <xf numFmtId="0" fontId="11" fillId="4" borderId="34" xfId="0" applyNumberFormat="1" applyFont="1" applyFill="1" applyBorder="1" applyAlignment="1" applyProtection="1">
      <alignment horizontal="center"/>
      <protection locked="0"/>
    </xf>
    <xf numFmtId="0" fontId="11" fillId="4" borderId="35" xfId="0" applyNumberFormat="1" applyFont="1" applyFill="1" applyBorder="1" applyAlignment="1" applyProtection="1">
      <alignment horizontal="center"/>
      <protection locked="0"/>
    </xf>
    <xf numFmtId="0" fontId="2" fillId="4" borderId="51" xfId="0" applyNumberFormat="1" applyFont="1" applyFill="1" applyBorder="1" applyAlignment="1" applyProtection="1">
      <protection locked="0"/>
    </xf>
    <xf numFmtId="0" fontId="2" fillId="4" borderId="52" xfId="0" applyNumberFormat="1" applyFont="1" applyFill="1" applyBorder="1" applyAlignment="1" applyProtection="1">
      <protection locked="0"/>
    </xf>
    <xf numFmtId="0" fontId="2" fillId="4" borderId="53" xfId="0" applyNumberFormat="1" applyFont="1" applyFill="1" applyBorder="1" applyAlignment="1" applyProtection="1">
      <protection locked="0"/>
    </xf>
    <xf numFmtId="0" fontId="2" fillId="4" borderId="54" xfId="0" applyNumberFormat="1" applyFont="1" applyFill="1" applyBorder="1" applyAlignment="1" applyProtection="1">
      <protection locked="0"/>
    </xf>
    <xf numFmtId="164" fontId="2" fillId="8" borderId="19" xfId="0" applyNumberFormat="1" applyFont="1" applyFill="1" applyBorder="1" applyAlignment="1" applyProtection="1">
      <protection locked="0"/>
    </xf>
    <xf numFmtId="164" fontId="3" fillId="8" borderId="13" xfId="0" applyNumberFormat="1" applyFont="1" applyFill="1" applyBorder="1" applyAlignment="1" applyProtection="1">
      <protection locked="0"/>
    </xf>
    <xf numFmtId="164" fontId="3" fillId="8" borderId="14" xfId="0" applyNumberFormat="1" applyFont="1" applyFill="1" applyBorder="1" applyAlignment="1" applyProtection="1">
      <protection locked="0"/>
    </xf>
    <xf numFmtId="164" fontId="3" fillId="8" borderId="1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8" fillId="3" borderId="40" xfId="0" applyNumberFormat="1" applyFont="1" applyFill="1" applyBorder="1" applyAlignment="1" applyProtection="1">
      <alignment horizontal="center" vertical="center"/>
      <protection locked="0"/>
    </xf>
    <xf numFmtId="0" fontId="8" fillId="3" borderId="32" xfId="0" applyNumberFormat="1" applyFont="1" applyFill="1" applyBorder="1" applyAlignment="1" applyProtection="1">
      <alignment horizontal="center" vertical="center"/>
      <protection locked="0"/>
    </xf>
    <xf numFmtId="0" fontId="8" fillId="3" borderId="41" xfId="0" applyNumberFormat="1" applyFont="1" applyFill="1" applyBorder="1" applyAlignment="1" applyProtection="1">
      <alignment horizontal="center" vertical="center"/>
      <protection locked="0"/>
    </xf>
    <xf numFmtId="0" fontId="14" fillId="3" borderId="40" xfId="0" applyNumberFormat="1" applyFont="1" applyFill="1" applyBorder="1" applyAlignment="1" applyProtection="1">
      <alignment horizontal="center" vertical="center"/>
      <protection locked="0"/>
    </xf>
    <xf numFmtId="0" fontId="14" fillId="3" borderId="32" xfId="0" applyNumberFormat="1" applyFont="1" applyFill="1" applyBorder="1" applyAlignment="1" applyProtection="1">
      <alignment horizontal="center" vertical="center"/>
      <protection locked="0"/>
    </xf>
    <xf numFmtId="0" fontId="14" fillId="3" borderId="41" xfId="0" applyNumberFormat="1" applyFont="1" applyFill="1" applyBorder="1" applyAlignment="1" applyProtection="1">
      <alignment horizontal="center" vertical="center"/>
      <protection locked="0"/>
    </xf>
    <xf numFmtId="0" fontId="13" fillId="5" borderId="40" xfId="0" applyNumberFormat="1" applyFont="1" applyFill="1" applyBorder="1" applyAlignment="1" applyProtection="1">
      <alignment horizontal="center" vertical="center"/>
      <protection locked="0"/>
    </xf>
    <xf numFmtId="0" fontId="13" fillId="5" borderId="32" xfId="0" applyNumberFormat="1" applyFont="1" applyFill="1" applyBorder="1" applyAlignment="1" applyProtection="1">
      <alignment horizontal="center" vertical="center"/>
      <protection locked="0"/>
    </xf>
    <xf numFmtId="0" fontId="13" fillId="5" borderId="41" xfId="0" applyNumberFormat="1" applyFont="1" applyFill="1" applyBorder="1" applyAlignment="1" applyProtection="1">
      <alignment horizontal="center" vertical="center"/>
      <protection locked="0"/>
    </xf>
    <xf numFmtId="0" fontId="12" fillId="3" borderId="40" xfId="0" applyNumberFormat="1" applyFont="1" applyFill="1" applyBorder="1" applyAlignment="1" applyProtection="1">
      <alignment horizontal="center"/>
      <protection locked="0"/>
    </xf>
    <xf numFmtId="0" fontId="12" fillId="3" borderId="32" xfId="0" applyNumberFormat="1" applyFont="1" applyFill="1" applyBorder="1" applyAlignment="1" applyProtection="1">
      <alignment horizontal="center"/>
      <protection locked="0"/>
    </xf>
    <xf numFmtId="0" fontId="12" fillId="3" borderId="41" xfId="0" applyNumberFormat="1" applyFont="1" applyFill="1" applyBorder="1" applyAlignment="1" applyProtection="1">
      <alignment horizontal="center"/>
      <protection locked="0"/>
    </xf>
    <xf numFmtId="0" fontId="2" fillId="0" borderId="42" xfId="0" applyNumberFormat="1" applyFont="1" applyFill="1" applyBorder="1" applyAlignment="1" applyProtection="1">
      <alignment horizontal="center"/>
      <protection locked="0"/>
    </xf>
    <xf numFmtId="0" fontId="2" fillId="0" borderId="43" xfId="0" applyNumberFormat="1" applyFont="1" applyFill="1" applyBorder="1" applyAlignment="1" applyProtection="1">
      <alignment horizontal="center"/>
      <protection locked="0"/>
    </xf>
    <xf numFmtId="0" fontId="2" fillId="0" borderId="17" xfId="0" applyNumberFormat="1" applyFont="1" applyFill="1" applyBorder="1" applyAlignment="1" applyProtection="1">
      <alignment horizontal="center"/>
      <protection locked="0"/>
    </xf>
    <xf numFmtId="0" fontId="11" fillId="4" borderId="44" xfId="0" applyNumberFormat="1" applyFont="1" applyFill="1" applyBorder="1" applyAlignment="1" applyProtection="1">
      <alignment horizontal="center"/>
      <protection locked="0"/>
    </xf>
    <xf numFmtId="0" fontId="11" fillId="4" borderId="45" xfId="0" applyNumberFormat="1" applyFont="1" applyFill="1" applyBorder="1" applyAlignment="1" applyProtection="1">
      <alignment horizontal="center"/>
      <protection locked="0"/>
    </xf>
    <xf numFmtId="0" fontId="2" fillId="0" borderId="38" xfId="0" applyNumberFormat="1" applyFont="1" applyFill="1" applyBorder="1" applyAlignment="1" applyProtection="1">
      <alignment horizontal="center"/>
      <protection locked="0"/>
    </xf>
    <xf numFmtId="0" fontId="2" fillId="0" borderId="39" xfId="0" applyNumberFormat="1" applyFont="1" applyFill="1" applyBorder="1" applyAlignment="1" applyProtection="1">
      <alignment horizontal="center"/>
      <protection locked="0"/>
    </xf>
    <xf numFmtId="0" fontId="2" fillId="0" borderId="19" xfId="0" applyNumberFormat="1" applyFont="1" applyFill="1" applyBorder="1" applyAlignment="1" applyProtection="1">
      <alignment horizontal="center"/>
      <protection locked="0"/>
    </xf>
    <xf numFmtId="0" fontId="11" fillId="4" borderId="34" xfId="0" applyNumberFormat="1" applyFont="1" applyFill="1" applyBorder="1" applyAlignment="1" applyProtection="1">
      <alignment horizontal="center"/>
      <protection locked="0"/>
    </xf>
    <xf numFmtId="0" fontId="11" fillId="4" borderId="35" xfId="0" applyNumberFormat="1" applyFont="1" applyFill="1" applyBorder="1" applyAlignment="1" applyProtection="1">
      <alignment horizontal="center"/>
      <protection locked="0"/>
    </xf>
    <xf numFmtId="0" fontId="2" fillId="0" borderId="36" xfId="0" applyNumberFormat="1" applyFont="1" applyFill="1" applyBorder="1" applyAlignment="1" applyProtection="1">
      <alignment horizontal="center"/>
      <protection locked="0"/>
    </xf>
    <xf numFmtId="0" fontId="2" fillId="0" borderId="37" xfId="0" applyNumberFormat="1" applyFont="1" applyFill="1" applyBorder="1" applyAlignment="1" applyProtection="1">
      <alignment horizontal="center"/>
      <protection locked="0"/>
    </xf>
    <xf numFmtId="0" fontId="2" fillId="0" borderId="24" xfId="0" applyNumberFormat="1" applyFont="1" applyFill="1" applyBorder="1" applyAlignment="1" applyProtection="1">
      <alignment horizontal="center"/>
      <protection locked="0"/>
    </xf>
    <xf numFmtId="164" fontId="2" fillId="2" borderId="29" xfId="0" applyNumberFormat="1" applyFont="1" applyFill="1" applyBorder="1" applyAlignment="1" applyProtection="1">
      <alignment horizontal="center"/>
      <protection locked="0"/>
    </xf>
    <xf numFmtId="164" fontId="2" fillId="2" borderId="31" xfId="0" applyNumberFormat="1" applyFont="1" applyFill="1" applyBorder="1" applyAlignment="1" applyProtection="1">
      <alignment horizontal="center"/>
      <protection locked="0"/>
    </xf>
    <xf numFmtId="0" fontId="3" fillId="2" borderId="36" xfId="0" applyNumberFormat="1" applyFont="1" applyFill="1" applyBorder="1" applyAlignment="1" applyProtection="1">
      <alignment horizontal="center"/>
      <protection locked="0"/>
    </xf>
    <xf numFmtId="0" fontId="3" fillId="2" borderId="37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164" fontId="2" fillId="2" borderId="34" xfId="0" applyNumberFormat="1" applyFont="1" applyFill="1" applyBorder="1" applyAlignment="1" applyProtection="1">
      <alignment horizontal="center"/>
      <protection locked="0"/>
    </xf>
    <xf numFmtId="164" fontId="2" fillId="2" borderId="35" xfId="0" applyNumberFormat="1" applyFont="1" applyFill="1" applyBorder="1" applyAlignment="1" applyProtection="1">
      <alignment horizontal="center"/>
      <protection locked="0"/>
    </xf>
    <xf numFmtId="0" fontId="2" fillId="4" borderId="55" xfId="0" applyNumberFormat="1" applyFont="1" applyFill="1" applyBorder="1" applyAlignment="1" applyProtection="1">
      <alignment horizontal="center"/>
      <protection locked="0"/>
    </xf>
    <xf numFmtId="0" fontId="2" fillId="4" borderId="56" xfId="0" applyNumberFormat="1" applyFont="1" applyFill="1" applyBorder="1" applyAlignment="1" applyProtection="1">
      <alignment horizontal="center"/>
      <protection locked="0"/>
    </xf>
    <xf numFmtId="0" fontId="2" fillId="4" borderId="58" xfId="0" applyNumberFormat="1" applyFont="1" applyFill="1" applyBorder="1" applyAlignment="1" applyProtection="1">
      <protection locked="0"/>
    </xf>
    <xf numFmtId="0" fontId="2" fillId="4" borderId="59" xfId="0" applyNumberFormat="1" applyFont="1" applyFill="1" applyBorder="1" applyAlignment="1" applyProtection="1">
      <protection locked="0"/>
    </xf>
    <xf numFmtId="0" fontId="2" fillId="4" borderId="57" xfId="0" applyNumberFormat="1" applyFont="1" applyFill="1" applyBorder="1" applyAlignment="1" applyProtection="1">
      <protection locked="0"/>
    </xf>
    <xf numFmtId="0" fontId="2" fillId="4" borderId="51" xfId="0" applyNumberFormat="1" applyFont="1" applyFill="1" applyBorder="1" applyAlignment="1" applyProtection="1">
      <alignment horizontal="center"/>
      <protection locked="0"/>
    </xf>
    <xf numFmtId="0" fontId="2" fillId="4" borderId="60" xfId="0" applyNumberFormat="1" applyFont="1" applyFill="1" applyBorder="1" applyAlignment="1" applyProtection="1">
      <alignment horizontal="center"/>
      <protection locked="0"/>
    </xf>
    <xf numFmtId="0" fontId="2" fillId="4" borderId="52" xfId="0" applyNumberFormat="1" applyFont="1" applyFill="1" applyBorder="1" applyAlignment="1" applyProtection="1">
      <alignment horizontal="center"/>
      <protection locked="0"/>
    </xf>
    <xf numFmtId="0" fontId="2" fillId="4" borderId="61" xfId="0" applyNumberFormat="1" applyFont="1" applyFill="1" applyBorder="1" applyAlignment="1" applyProtection="1">
      <protection locked="0"/>
    </xf>
    <xf numFmtId="0" fontId="2" fillId="4" borderId="62" xfId="0" applyNumberFormat="1" applyFont="1" applyFill="1" applyBorder="1" applyAlignment="1" applyProtection="1">
      <protection locked="0"/>
    </xf>
    <xf numFmtId="0" fontId="2" fillId="4" borderId="63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baseline="0">
                <a:solidFill>
                  <a:srgbClr val="FF0000"/>
                </a:solidFill>
              </a:defRPr>
            </a:pPr>
            <a:r>
              <a:rPr lang="ko-KR" altLang="en-US" sz="1175" b="1" i="0" u="none" baseline="0">
                <a:solidFill>
                  <a:srgbClr val="FF0000"/>
                </a:solidFill>
                <a:latin typeface="Arial"/>
                <a:ea typeface="Arial"/>
              </a:rPr>
              <a:t>Diagramme des vitesses</a:t>
            </a:r>
          </a:p>
        </c:rich>
      </c:tx>
      <c:layout>
        <c:manualLayout>
          <c:xMode val="edge"/>
          <c:yMode val="edge"/>
          <c:x val="0.36029411764705882"/>
          <c:y val="1.1933174224343675E-2"/>
        </c:manualLayout>
      </c:layout>
      <c:overlay val="0"/>
      <c:spPr>
        <a:solidFill>
          <a:srgbClr val="FFFFFF"/>
        </a:solidFill>
        <a:ln w="3175">
          <a:solidFill>
            <a:srgbClr val="FF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0588235294117646E-2"/>
          <c:y val="0.12887828162291171"/>
          <c:w val="0.91029411764705881"/>
          <c:h val="0.73747016706443913"/>
        </c:manualLayout>
      </c:layout>
      <c:lineChart>
        <c:grouping val="standard"/>
        <c:varyColors val="0"/>
        <c:ser>
          <c:idx val="0"/>
          <c:order val="0"/>
          <c:tx>
            <c:v>1er rapport</c:v>
          </c:tx>
          <c:spPr>
            <a:ln w="12700">
              <a:solidFill>
                <a:srgbClr val="00FF00"/>
              </a:solidFill>
            </a:ln>
          </c:spPr>
          <c:marker>
            <c:symbol val="diamond"/>
            <c:size val="5"/>
            <c:spPr>
              <a:solidFill>
                <a:srgbClr val="00FF00"/>
              </a:solidFill>
              <a:ln w="4445">
                <a:solidFill>
                  <a:srgbClr val="00FF00"/>
                </a:solidFill>
              </a:ln>
            </c:spPr>
          </c:marker>
          <c:val>
            <c:numRef>
              <c:f>V=f(N)!$C$20:$C$34</c:f>
              <c:numCache>
                <c:formatCode>0.0</c:formatCode>
                <c:ptCount val="15"/>
                <c:pt idx="0">
                  <c:v>7.0231697020196897</c:v>
                </c:pt>
                <c:pt idx="1">
                  <c:v>10.534754553029501</c:v>
                </c:pt>
                <c:pt idx="2">
                  <c:v>14.046339404039401</c:v>
                </c:pt>
                <c:pt idx="3">
                  <c:v>17.557924255049201</c:v>
                </c:pt>
                <c:pt idx="4">
                  <c:v>21.069509106059101</c:v>
                </c:pt>
                <c:pt idx="5">
                  <c:v>24.581093957068902</c:v>
                </c:pt>
                <c:pt idx="6">
                  <c:v>28.092678808078801</c:v>
                </c:pt>
                <c:pt idx="7">
                  <c:v>31.604263659088598</c:v>
                </c:pt>
                <c:pt idx="8">
                  <c:v>35.115848510098502</c:v>
                </c:pt>
                <c:pt idx="9">
                  <c:v>38.627433361108302</c:v>
                </c:pt>
                <c:pt idx="10">
                  <c:v>42.139018212118103</c:v>
                </c:pt>
                <c:pt idx="11">
                  <c:v>45.650603063128003</c:v>
                </c:pt>
                <c:pt idx="12">
                  <c:v>49.162187914137803</c:v>
                </c:pt>
                <c:pt idx="13">
                  <c:v>52.673772765147703</c:v>
                </c:pt>
                <c:pt idx="14">
                  <c:v>56.185357616157503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V=f(N)!$B$20:$B$34</c15:sqref>
                        </c15:formulaRef>
                      </c:ext>
                    </c:extLst>
                    <c:strCache>
                      <c:ptCount val="15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  <c:pt idx="9">
                        <c:v>5500</c:v>
                      </c:pt>
                      <c:pt idx="10">
                        <c:v>6000</c:v>
                      </c:pt>
                      <c:pt idx="11">
                        <c:v>6500</c:v>
                      </c:pt>
                      <c:pt idx="12">
                        <c:v>7000</c:v>
                      </c:pt>
                      <c:pt idx="13">
                        <c:v>7500</c:v>
                      </c:pt>
                      <c:pt idx="14">
                        <c:v>8000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tx>
            <c:v>2è rapport</c:v>
          </c:tx>
          <c:spPr>
            <a:ln w="12700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0000"/>
              </a:solidFill>
              <a:ln w="4445">
                <a:solidFill>
                  <a:srgbClr val="FF0000"/>
                </a:solidFill>
              </a:ln>
            </c:spPr>
          </c:marker>
          <c:val>
            <c:numRef>
              <c:f>V=f(N)!$D$20:$D$34</c:f>
              <c:numCache>
                <c:formatCode>0.0</c:formatCode>
                <c:ptCount val="15"/>
                <c:pt idx="0">
                  <c:v>12.1122255206896</c:v>
                </c:pt>
                <c:pt idx="1">
                  <c:v>18.168338281034298</c:v>
                </c:pt>
                <c:pt idx="2">
                  <c:v>24.224451041379101</c:v>
                </c:pt>
                <c:pt idx="3">
                  <c:v>30.2805638017239</c:v>
                </c:pt>
                <c:pt idx="4">
                  <c:v>36.336676562068703</c:v>
                </c:pt>
                <c:pt idx="5">
                  <c:v>42.392789322413499</c:v>
                </c:pt>
                <c:pt idx="6">
                  <c:v>48.448902082758302</c:v>
                </c:pt>
                <c:pt idx="7">
                  <c:v>54.505014843103098</c:v>
                </c:pt>
                <c:pt idx="8">
                  <c:v>60.561127603447801</c:v>
                </c:pt>
                <c:pt idx="9">
                  <c:v>66.617240363792604</c:v>
                </c:pt>
                <c:pt idx="10">
                  <c:v>72.673353124137407</c:v>
                </c:pt>
                <c:pt idx="11">
                  <c:v>78.729465884482195</c:v>
                </c:pt>
                <c:pt idx="12">
                  <c:v>84.785578644826998</c:v>
                </c:pt>
                <c:pt idx="13">
                  <c:v>90.841691405171701</c:v>
                </c:pt>
                <c:pt idx="14">
                  <c:v>96.897804165516504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V=f(N)!$B$20:$B$34</c15:sqref>
                        </c15:formulaRef>
                      </c:ext>
                    </c:extLst>
                    <c:strCache>
                      <c:ptCount val="15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  <c:pt idx="9">
                        <c:v>5500</c:v>
                      </c:pt>
                      <c:pt idx="10">
                        <c:v>6000</c:v>
                      </c:pt>
                      <c:pt idx="11">
                        <c:v>6500</c:v>
                      </c:pt>
                      <c:pt idx="12">
                        <c:v>7000</c:v>
                      </c:pt>
                      <c:pt idx="13">
                        <c:v>7500</c:v>
                      </c:pt>
                      <c:pt idx="14">
                        <c:v>8000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tx>
            <c:v>3è rapport</c:v>
          </c:tx>
          <c:spPr>
            <a:ln w="12700">
              <a:solidFill>
                <a:srgbClr val="FFFF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 w="4445">
                <a:solidFill>
                  <a:srgbClr val="FFFF00"/>
                </a:solidFill>
              </a:ln>
            </c:spPr>
          </c:marker>
          <c:val>
            <c:numRef>
              <c:f>V=f(N)!$E$20:$E$34</c:f>
              <c:numCache>
                <c:formatCode>0.0</c:formatCode>
                <c:ptCount val="15"/>
                <c:pt idx="0">
                  <c:v>19.064979420274302</c:v>
                </c:pt>
                <c:pt idx="1">
                  <c:v>28.597469130411401</c:v>
                </c:pt>
                <c:pt idx="2">
                  <c:v>38.129958840548603</c:v>
                </c:pt>
                <c:pt idx="3">
                  <c:v>47.662448550685703</c:v>
                </c:pt>
                <c:pt idx="4">
                  <c:v>57.194938260822902</c:v>
                </c:pt>
                <c:pt idx="5">
                  <c:v>66.727427970959994</c:v>
                </c:pt>
                <c:pt idx="6">
                  <c:v>76.259917681097093</c:v>
                </c:pt>
                <c:pt idx="7">
                  <c:v>85.792407391234306</c:v>
                </c:pt>
                <c:pt idx="8">
                  <c:v>95.324897101371405</c:v>
                </c:pt>
                <c:pt idx="9">
                  <c:v>104.857386811509</c:v>
                </c:pt>
                <c:pt idx="10">
                  <c:v>114.389876521646</c:v>
                </c:pt>
                <c:pt idx="11">
                  <c:v>123.922366231783</c:v>
                </c:pt>
                <c:pt idx="12">
                  <c:v>133.45485594191999</c:v>
                </c:pt>
                <c:pt idx="13">
                  <c:v>142.987345652057</c:v>
                </c:pt>
                <c:pt idx="14">
                  <c:v>152.51983536219399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V=f(N)!$B$20:$B$34</c15:sqref>
                        </c15:formulaRef>
                      </c:ext>
                    </c:extLst>
                    <c:strCache>
                      <c:ptCount val="15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  <c:pt idx="9">
                        <c:v>5500</c:v>
                      </c:pt>
                      <c:pt idx="10">
                        <c:v>6000</c:v>
                      </c:pt>
                      <c:pt idx="11">
                        <c:v>6500</c:v>
                      </c:pt>
                      <c:pt idx="12">
                        <c:v>7000</c:v>
                      </c:pt>
                      <c:pt idx="13">
                        <c:v>7500</c:v>
                      </c:pt>
                      <c:pt idx="14">
                        <c:v>8000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tx>
            <c:v>4è rapport</c:v>
          </c:tx>
          <c:spPr>
            <a:ln w="12700">
              <a:solidFill>
                <a:srgbClr val="00FFFF"/>
              </a:solidFill>
            </a:ln>
          </c:spPr>
          <c:marker>
            <c:symbol val="x"/>
            <c:size val="5"/>
            <c:spPr>
              <a:noFill/>
              <a:ln w="4445">
                <a:solidFill>
                  <a:srgbClr val="00FFFF"/>
                </a:solidFill>
              </a:ln>
            </c:spPr>
          </c:marker>
          <c:val>
            <c:numRef>
              <c:f>V=f(N)!$F$20:$F$34</c:f>
              <c:numCache>
                <c:formatCode>0.0</c:formatCode>
                <c:ptCount val="15"/>
                <c:pt idx="0">
                  <c:v>26.679854582308</c:v>
                </c:pt>
                <c:pt idx="1">
                  <c:v>40.019781873462101</c:v>
                </c:pt>
                <c:pt idx="2">
                  <c:v>53.359709164616099</c:v>
                </c:pt>
                <c:pt idx="3">
                  <c:v>66.699636455770104</c:v>
                </c:pt>
                <c:pt idx="4">
                  <c:v>80.039563746924102</c:v>
                </c:pt>
                <c:pt idx="5">
                  <c:v>93.3794910380781</c:v>
                </c:pt>
                <c:pt idx="6">
                  <c:v>106.719418329232</c:v>
                </c:pt>
                <c:pt idx="7">
                  <c:v>120.059345620386</c:v>
                </c:pt>
                <c:pt idx="8">
                  <c:v>133.39927291154001</c:v>
                </c:pt>
                <c:pt idx="9">
                  <c:v>146.73920020269401</c:v>
                </c:pt>
                <c:pt idx="10">
                  <c:v>160.07912749384801</c:v>
                </c:pt>
                <c:pt idx="11">
                  <c:v>173.419054785002</c:v>
                </c:pt>
                <c:pt idx="12">
                  <c:v>186.758982076156</c:v>
                </c:pt>
                <c:pt idx="13">
                  <c:v>200.09890936731</c:v>
                </c:pt>
                <c:pt idx="14">
                  <c:v>213.438836658464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V=f(N)!$B$20:$B$34</c15:sqref>
                        </c15:formulaRef>
                      </c:ext>
                    </c:extLst>
                    <c:strCache>
                      <c:ptCount val="15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  <c:pt idx="9">
                        <c:v>5500</c:v>
                      </c:pt>
                      <c:pt idx="10">
                        <c:v>6000</c:v>
                      </c:pt>
                      <c:pt idx="11">
                        <c:v>6500</c:v>
                      </c:pt>
                      <c:pt idx="12">
                        <c:v>7000</c:v>
                      </c:pt>
                      <c:pt idx="13">
                        <c:v>7500</c:v>
                      </c:pt>
                      <c:pt idx="14">
                        <c:v>8000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tx>
            <c:v>5è rapport</c:v>
          </c:tx>
          <c:spPr>
            <a:ln w="12700">
              <a:solidFill>
                <a:srgbClr val="0000FF"/>
              </a:solidFill>
            </a:ln>
          </c:spPr>
          <c:marker>
            <c:symbol val="star"/>
            <c:size val="5"/>
            <c:spPr>
              <a:noFill/>
              <a:ln w="4445">
                <a:solidFill>
                  <a:srgbClr val="0000FF"/>
                </a:solidFill>
              </a:ln>
            </c:spPr>
          </c:marker>
          <c:val>
            <c:numRef>
              <c:f>V=f(N)!$G$20:$G$34</c:f>
              <c:numCache>
                <c:formatCode>0.0</c:formatCode>
                <c:ptCount val="15"/>
                <c:pt idx="0">
                  <c:v>43.592788747239503</c:v>
                </c:pt>
                <c:pt idx="1">
                  <c:v>65.389183120859201</c:v>
                </c:pt>
                <c:pt idx="2">
                  <c:v>87.185577494478906</c:v>
                </c:pt>
                <c:pt idx="3">
                  <c:v>108.981971868099</c:v>
                </c:pt>
                <c:pt idx="4">
                  <c:v>130.778366241718</c:v>
                </c:pt>
                <c:pt idx="5">
                  <c:v>152.57476061533799</c:v>
                </c:pt>
                <c:pt idx="6">
                  <c:v>174.37115498895801</c:v>
                </c:pt>
                <c:pt idx="7">
                  <c:v>196.167549362578</c:v>
                </c:pt>
                <c:pt idx="8">
                  <c:v>217.963943736197</c:v>
                </c:pt>
                <c:pt idx="9">
                  <c:v>239.76033810981701</c:v>
                </c:pt>
                <c:pt idx="10">
                  <c:v>261.55673248343697</c:v>
                </c:pt>
                <c:pt idx="11">
                  <c:v>283.35312685705702</c:v>
                </c:pt>
                <c:pt idx="12">
                  <c:v>305.14952123067599</c:v>
                </c:pt>
                <c:pt idx="13">
                  <c:v>326.94591560429598</c:v>
                </c:pt>
                <c:pt idx="14">
                  <c:v>348.74230997791602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V=f(N)!$B$20:$B$34</c15:sqref>
                        </c15:formulaRef>
                      </c:ext>
                    </c:extLst>
                    <c:strCache>
                      <c:ptCount val="15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  <c:pt idx="9">
                        <c:v>5500</c:v>
                      </c:pt>
                      <c:pt idx="10">
                        <c:v>6000</c:v>
                      </c:pt>
                      <c:pt idx="11">
                        <c:v>6500</c:v>
                      </c:pt>
                      <c:pt idx="12">
                        <c:v>7000</c:v>
                      </c:pt>
                      <c:pt idx="13">
                        <c:v>7500</c:v>
                      </c:pt>
                      <c:pt idx="14">
                        <c:v>8000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tx>
            <c:v>6è rapport</c:v>
          </c:tx>
          <c:spPr>
            <a:ln w="12700">
              <a:solidFill>
                <a:srgbClr val="FF00FF"/>
              </a:solidFill>
            </a:ln>
          </c:spPr>
          <c:marker>
            <c:symbol val="circle"/>
            <c:size val="5"/>
            <c:spPr>
              <a:solidFill>
                <a:srgbClr val="FF00FF"/>
              </a:solidFill>
              <a:ln w="4445">
                <a:solidFill>
                  <a:srgbClr val="FF00FF"/>
                </a:solidFill>
              </a:ln>
            </c:spPr>
          </c:marker>
          <c:val>
            <c:numRef>
              <c:f>V=f(N)!$H$20:$H$34</c:f>
              <c:numCache>
                <c:formatCode>0.0</c:formatCode>
                <c:ptCount val="15"/>
                <c:pt idx="0">
                  <c:v>51.480592493990002</c:v>
                </c:pt>
                <c:pt idx="1">
                  <c:v>77.220888740985004</c:v>
                </c:pt>
                <c:pt idx="2">
                  <c:v>102.96118498798</c:v>
                </c:pt>
                <c:pt idx="3">
                  <c:v>128.70148123497501</c:v>
                </c:pt>
                <c:pt idx="4">
                  <c:v>154.44177748197001</c:v>
                </c:pt>
                <c:pt idx="5">
                  <c:v>180.18207372896501</c:v>
                </c:pt>
                <c:pt idx="6">
                  <c:v>205.92236997596001</c:v>
                </c:pt>
                <c:pt idx="7">
                  <c:v>231.66266622295501</c:v>
                </c:pt>
                <c:pt idx="8">
                  <c:v>257.40296246995001</c:v>
                </c:pt>
                <c:pt idx="9">
                  <c:v>283.14325871694501</c:v>
                </c:pt>
                <c:pt idx="10">
                  <c:v>308.88355496394001</c:v>
                </c:pt>
                <c:pt idx="11">
                  <c:v>334.62385121093502</c:v>
                </c:pt>
                <c:pt idx="12">
                  <c:v>360.36414745793002</c:v>
                </c:pt>
                <c:pt idx="13">
                  <c:v>386.10444370492502</c:v>
                </c:pt>
                <c:pt idx="14">
                  <c:v>411.84473995192002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V=f(N)!$B$20:$B$34</c15:sqref>
                        </c15:formulaRef>
                      </c:ext>
                    </c:extLst>
                    <c:strCache>
                      <c:ptCount val="15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  <c:pt idx="9">
                        <c:v>5500</c:v>
                      </c:pt>
                      <c:pt idx="10">
                        <c:v>6000</c:v>
                      </c:pt>
                      <c:pt idx="11">
                        <c:v>6500</c:v>
                      </c:pt>
                      <c:pt idx="12">
                        <c:v>7000</c:v>
                      </c:pt>
                      <c:pt idx="13">
                        <c:v>7500</c:v>
                      </c:pt>
                      <c:pt idx="14">
                        <c:v>8000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6877472"/>
        <c:axId val="-1836874208"/>
      </c:lineChart>
      <c:catAx>
        <c:axId val="-183687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Régime (tr/min)</a:t>
                </a:r>
              </a:p>
            </c:rich>
          </c:tx>
          <c:layout>
            <c:manualLayout>
              <c:xMode val="edge"/>
              <c:yMode val="edge"/>
              <c:x val="0.4602941176470588"/>
              <c:y val="0.9307875894988066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836874208"/>
        <c:crosses val="autoZero"/>
        <c:auto val="1"/>
        <c:lblAlgn val="ctr"/>
        <c:lblOffset val="100"/>
        <c:tickMarkSkip val="1"/>
        <c:noMultiLvlLbl val="0"/>
      </c:catAx>
      <c:valAx>
        <c:axId val="-1836874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Vitesse (Km/h)</a:t>
                </a:r>
              </a:p>
            </c:rich>
          </c:tx>
          <c:layout>
            <c:manualLayout>
              <c:xMode val="edge"/>
              <c:yMode val="edge"/>
              <c:x val="7.3529411764705881E-3"/>
              <c:y val="7.1599045346062054E-2"/>
            </c:manualLayout>
          </c:layout>
          <c:overlay val="0"/>
          <c:spPr>
            <a:noFill/>
            <a:ln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836877472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304052"/>
            </a:gs>
          </a:gsLst>
          <a:lin ang="5400000" scaled="1"/>
        </a:gradFill>
        <a:ln w="12700">
          <a:solidFill>
            <a:srgbClr val="FFFFFF"/>
          </a:solidFill>
        </a:ln>
      </c:spPr>
    </c:plotArea>
    <c:legend>
      <c:legendPos val="r"/>
      <c:layout>
        <c:manualLayout>
          <c:xMode val="edge"/>
          <c:yMode val="edge"/>
          <c:x val="0.12058823529411765"/>
          <c:y val="0.23150357995226731"/>
          <c:w val="0.13529411764705881"/>
          <c:h val="0.27446300715990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</a:ln>
      </c:spPr>
      <c:txPr>
        <a:bodyPr/>
        <a:lstStyle/>
        <a:p>
          <a:pPr>
            <a:defRPr sz="735" b="0" i="0" u="none" baseline="0">
              <a:solidFill>
                <a:srgbClr val="000000"/>
              </a:solidFill>
              <a:latin typeface="Arial"/>
              <a:ea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baseline="0">
                <a:solidFill>
                  <a:srgbClr val="333333"/>
                </a:solidFill>
              </a:defRPr>
            </a:pPr>
            <a:r>
              <a:rPr lang="ko-KR" altLang="en-US" sz="1400" b="0" i="0" u="none" baseline="0">
                <a:solidFill>
                  <a:srgbClr val="333333"/>
                </a:solidFill>
                <a:latin typeface="+mn-lt"/>
                <a:ea typeface="+mn-lt"/>
              </a:rPr>
              <a:t>Speed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>
              <a:solidFill>
                <a:srgbClr val="5B9BD5"/>
              </a:solidFill>
            </a:ln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</c:spPr>
          </c:marker>
          <c:val>
            <c:numRef>
              <c:f>FZ6 N S2 (2)!$C$22:$C$38</c:f>
              <c:numCache>
                <c:formatCode>0.0</c:formatCode>
                <c:ptCount val="17"/>
                <c:pt idx="0">
                  <c:v>6.9590502335108102</c:v>
                </c:pt>
                <c:pt idx="1">
                  <c:v>13.918100467021601</c:v>
                </c:pt>
                <c:pt idx="2">
                  <c:v>20.8771507005324</c:v>
                </c:pt>
                <c:pt idx="3">
                  <c:v>27.836200934043202</c:v>
                </c:pt>
                <c:pt idx="4">
                  <c:v>34.795251167553999</c:v>
                </c:pt>
                <c:pt idx="5">
                  <c:v>41.754301401064801</c:v>
                </c:pt>
                <c:pt idx="6">
                  <c:v>48.713351634575602</c:v>
                </c:pt>
                <c:pt idx="7">
                  <c:v>55.672401868086403</c:v>
                </c:pt>
                <c:pt idx="8">
                  <c:v>62.631452101597198</c:v>
                </c:pt>
                <c:pt idx="9">
                  <c:v>69.590502335107999</c:v>
                </c:pt>
                <c:pt idx="10">
                  <c:v>76.549552568618907</c:v>
                </c:pt>
                <c:pt idx="11">
                  <c:v>83.508602802129701</c:v>
                </c:pt>
                <c:pt idx="12">
                  <c:v>90.467653035640495</c:v>
                </c:pt>
                <c:pt idx="13">
                  <c:v>97.426703269151304</c:v>
                </c:pt>
                <c:pt idx="14">
                  <c:v>97.426703269151304</c:v>
                </c:pt>
                <c:pt idx="15">
                  <c:v>97.426703269151304</c:v>
                </c:pt>
                <c:pt idx="16">
                  <c:v>97.426703269151304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 (2)!$C$20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28575">
              <a:solidFill>
                <a:srgbClr val="ED7D31"/>
              </a:solidFill>
            </a:ln>
          </c:spPr>
          <c:marker>
            <c:symbol val="circle"/>
            <c:size val="5"/>
            <c:spPr>
              <a:solidFill>
                <a:srgbClr val="ED7D31"/>
              </a:solidFill>
              <a:ln w="9525">
                <a:solidFill>
                  <a:srgbClr val="ED7D31"/>
                </a:solidFill>
              </a:ln>
            </c:spPr>
          </c:marker>
          <c:val>
            <c:numRef>
              <c:f>FZ6 N S2 (2)!$D$22:$D$38</c:f>
              <c:numCache>
                <c:formatCode>0.0</c:formatCode>
                <c:ptCount val="17"/>
                <c:pt idx="0">
                  <c:v>10.172294280725099</c:v>
                </c:pt>
                <c:pt idx="1">
                  <c:v>20.344588561450198</c:v>
                </c:pt>
                <c:pt idx="2">
                  <c:v>30.516882842175299</c:v>
                </c:pt>
                <c:pt idx="3">
                  <c:v>40.689177122900396</c:v>
                </c:pt>
                <c:pt idx="4">
                  <c:v>50.861471403625501</c:v>
                </c:pt>
                <c:pt idx="5">
                  <c:v>61.033765684350499</c:v>
                </c:pt>
                <c:pt idx="6">
                  <c:v>71.206059965075596</c:v>
                </c:pt>
                <c:pt idx="7">
                  <c:v>81.378354245800693</c:v>
                </c:pt>
                <c:pt idx="8">
                  <c:v>91.550648526525805</c:v>
                </c:pt>
                <c:pt idx="9">
                  <c:v>101.722942807251</c:v>
                </c:pt>
                <c:pt idx="10">
                  <c:v>111.895237087976</c:v>
                </c:pt>
                <c:pt idx="11">
                  <c:v>122.067531368701</c:v>
                </c:pt>
                <c:pt idx="12">
                  <c:v>132.239825649426</c:v>
                </c:pt>
                <c:pt idx="13">
                  <c:v>142.41211993015099</c:v>
                </c:pt>
                <c:pt idx="14">
                  <c:v>142.41211993015099</c:v>
                </c:pt>
                <c:pt idx="15">
                  <c:v>142.41211993015099</c:v>
                </c:pt>
                <c:pt idx="16">
                  <c:v>142.41211993015099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 (2)!$D$20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28575">
              <a:solidFill>
                <a:srgbClr val="A5A5A5"/>
              </a:solidFill>
            </a:ln>
          </c:spPr>
          <c:marker>
            <c:symbol val="circle"/>
            <c:size val="5"/>
            <c:spPr>
              <a:solidFill>
                <a:srgbClr val="A5A5A5"/>
              </a:solidFill>
              <a:ln w="9525">
                <a:solidFill>
                  <a:srgbClr val="A5A5A5"/>
                </a:solidFill>
              </a:ln>
            </c:spPr>
          </c:marker>
          <c:val>
            <c:numRef>
              <c:f>FZ6 N S2 (2)!$E$22:$E$38</c:f>
              <c:numCache>
                <c:formatCode>0.0</c:formatCode>
                <c:ptCount val="17"/>
                <c:pt idx="0">
                  <c:v>12.7284427792878</c:v>
                </c:pt>
                <c:pt idx="1">
                  <c:v>25.4568855585755</c:v>
                </c:pt>
                <c:pt idx="2">
                  <c:v>38.185328337863297</c:v>
                </c:pt>
                <c:pt idx="3">
                  <c:v>50.913771117151001</c:v>
                </c:pt>
                <c:pt idx="4">
                  <c:v>63.642213896438797</c:v>
                </c:pt>
                <c:pt idx="5">
                  <c:v>76.370656675726494</c:v>
                </c:pt>
                <c:pt idx="6">
                  <c:v>89.099099455014297</c:v>
                </c:pt>
                <c:pt idx="7">
                  <c:v>101.827542234302</c:v>
                </c:pt>
                <c:pt idx="8">
                  <c:v>114.55598501359</c:v>
                </c:pt>
                <c:pt idx="9">
                  <c:v>127.28442779287801</c:v>
                </c:pt>
                <c:pt idx="10">
                  <c:v>140.01287057216501</c:v>
                </c:pt>
                <c:pt idx="11">
                  <c:v>152.74131335145299</c:v>
                </c:pt>
                <c:pt idx="12">
                  <c:v>165.46975613074099</c:v>
                </c:pt>
                <c:pt idx="13">
                  <c:v>178.19819891002899</c:v>
                </c:pt>
                <c:pt idx="14">
                  <c:v>178.19819891002899</c:v>
                </c:pt>
                <c:pt idx="15">
                  <c:v>178.19819891002899</c:v>
                </c:pt>
                <c:pt idx="16">
                  <c:v>178.19819891002899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 (2)!$E$20</c15:sqref>
                        </c15:formulaRef>
                      </c:ext>
                    </c:extLst>
                    <c:strCache>
                      <c:ptCount val="1"/>
                      <c:pt idx="0">
                        <c:v>3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28575">
              <a:solidFill>
                <a:srgbClr val="FFC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</c:spPr>
          </c:marker>
          <c:val>
            <c:numRef>
              <c:f>FZ6 N S2 (2)!$F$22:$F$38</c:f>
              <c:numCache>
                <c:formatCode>0.0</c:formatCode>
                <c:ptCount val="17"/>
                <c:pt idx="0">
                  <c:v>14.8578071752226</c:v>
                </c:pt>
                <c:pt idx="1">
                  <c:v>29.7156143504452</c:v>
                </c:pt>
                <c:pt idx="2">
                  <c:v>44.573421525667897</c:v>
                </c:pt>
                <c:pt idx="3">
                  <c:v>59.4312287008905</c:v>
                </c:pt>
                <c:pt idx="4">
                  <c:v>74.289035876113104</c:v>
                </c:pt>
                <c:pt idx="5">
                  <c:v>89.146843051335694</c:v>
                </c:pt>
                <c:pt idx="6">
                  <c:v>104.004650226558</c:v>
                </c:pt>
                <c:pt idx="7">
                  <c:v>118.862457401781</c:v>
                </c:pt>
                <c:pt idx="8">
                  <c:v>133.720264577004</c:v>
                </c:pt>
                <c:pt idx="9">
                  <c:v>148.57807175222601</c:v>
                </c:pt>
                <c:pt idx="10">
                  <c:v>163.43587892744901</c:v>
                </c:pt>
                <c:pt idx="11">
                  <c:v>178.29368610267099</c:v>
                </c:pt>
                <c:pt idx="12">
                  <c:v>193.15149327789399</c:v>
                </c:pt>
                <c:pt idx="13">
                  <c:v>208.00930045311699</c:v>
                </c:pt>
                <c:pt idx="14">
                  <c:v>208.00930045311699</c:v>
                </c:pt>
                <c:pt idx="15">
                  <c:v>208.00930045311699</c:v>
                </c:pt>
                <c:pt idx="16">
                  <c:v>208.00930045311699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 (2)!$F$20</c15:sqref>
                        </c15:formulaRef>
                      </c:ext>
                    </c:extLst>
                    <c:strCache>
                      <c:ptCount val="1"/>
                      <c:pt idx="0">
                        <c:v>4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28575">
              <a:solidFill>
                <a:srgbClr val="4472C4"/>
              </a:solidFill>
            </a:ln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</c:spPr>
          </c:marker>
          <c:val>
            <c:numRef>
              <c:f>FZ6 N S2 (2)!$G$22:$G$38</c:f>
              <c:numCache>
                <c:formatCode>0.0</c:formatCode>
                <c:ptCount val="17"/>
                <c:pt idx="0">
                  <c:v>16.643241146699001</c:v>
                </c:pt>
                <c:pt idx="1">
                  <c:v>33.286482293397903</c:v>
                </c:pt>
                <c:pt idx="2">
                  <c:v>49.9297234400969</c:v>
                </c:pt>
                <c:pt idx="3">
                  <c:v>66.572964586795806</c:v>
                </c:pt>
                <c:pt idx="4">
                  <c:v>83.216205733494803</c:v>
                </c:pt>
                <c:pt idx="5">
                  <c:v>99.859446880193701</c:v>
                </c:pt>
                <c:pt idx="6">
                  <c:v>116.502688026893</c:v>
                </c:pt>
                <c:pt idx="7">
                  <c:v>133.14592917359201</c:v>
                </c:pt>
                <c:pt idx="8">
                  <c:v>149.78917032029099</c:v>
                </c:pt>
                <c:pt idx="9">
                  <c:v>166.43241146699</c:v>
                </c:pt>
                <c:pt idx="10">
                  <c:v>183.07565261368799</c:v>
                </c:pt>
                <c:pt idx="11">
                  <c:v>199.718893760387</c:v>
                </c:pt>
                <c:pt idx="12">
                  <c:v>216.36213490708599</c:v>
                </c:pt>
                <c:pt idx="13">
                  <c:v>233.005376053785</c:v>
                </c:pt>
                <c:pt idx="14">
                  <c:v>233.005376053785</c:v>
                </c:pt>
                <c:pt idx="15">
                  <c:v>233.005376053785</c:v>
                </c:pt>
                <c:pt idx="16">
                  <c:v>233.005376053785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 (2)!$G$20</c15:sqref>
                        </c15:formulaRef>
                      </c:ext>
                    </c:extLst>
                    <c:strCache>
                      <c:ptCount val="1"/>
                      <c:pt idx="0">
                        <c:v>5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28575">
              <a:solidFill>
                <a:srgbClr val="70AD47"/>
              </a:solidFill>
            </a:ln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</c:spPr>
          </c:marker>
          <c:val>
            <c:numRef>
              <c:f>FZ6 N S2 (2)!$H$22:$H$38</c:f>
              <c:numCache>
                <c:formatCode>0.0</c:formatCode>
                <c:ptCount val="17"/>
                <c:pt idx="0">
                  <c:v>18.287587224904701</c:v>
                </c:pt>
                <c:pt idx="1">
                  <c:v>36.575174449809303</c:v>
                </c:pt>
                <c:pt idx="2">
                  <c:v>54.862761674714001</c:v>
                </c:pt>
                <c:pt idx="3">
                  <c:v>73.150348899618706</c:v>
                </c:pt>
                <c:pt idx="4">
                  <c:v>91.437936124523304</c:v>
                </c:pt>
                <c:pt idx="5">
                  <c:v>109.725523349428</c:v>
                </c:pt>
                <c:pt idx="6">
                  <c:v>128.01311057433301</c:v>
                </c:pt>
                <c:pt idx="7">
                  <c:v>146.30069779923701</c:v>
                </c:pt>
                <c:pt idx="8">
                  <c:v>164.58828502414201</c:v>
                </c:pt>
                <c:pt idx="9">
                  <c:v>182.87587224904701</c:v>
                </c:pt>
                <c:pt idx="10">
                  <c:v>201.16345947395101</c:v>
                </c:pt>
                <c:pt idx="11">
                  <c:v>219.451046698856</c:v>
                </c:pt>
                <c:pt idx="12">
                  <c:v>237.738633923761</c:v>
                </c:pt>
                <c:pt idx="13">
                  <c:v>256.026221148665</c:v>
                </c:pt>
                <c:pt idx="14">
                  <c:v>256.026221148665</c:v>
                </c:pt>
                <c:pt idx="15">
                  <c:v>256.026221148665</c:v>
                </c:pt>
                <c:pt idx="16">
                  <c:v>256.026221148665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 (2)!$H$20</c15:sqref>
                        </c15:formulaRef>
                      </c:ext>
                    </c:extLst>
                    <c:strCache>
                      <c:ptCount val="1"/>
                      <c:pt idx="0">
                        <c:v>6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7952368"/>
        <c:axId val="-1767942576"/>
      </c:lineChart>
      <c:catAx>
        <c:axId val="-1767952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525">
            <a:solidFill>
              <a:srgbClr val="D9D9D9"/>
            </a:solidFill>
          </a:ln>
        </c:spPr>
        <c:txPr>
          <a:bodyPr rot="-5400000" vert="horz"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767942576"/>
        <c:crosses val="autoZero"/>
        <c:auto val="1"/>
        <c:lblAlgn val="ctr"/>
        <c:lblOffset val="100"/>
        <c:noMultiLvlLbl val="0"/>
      </c:catAx>
      <c:valAx>
        <c:axId val="-1767942576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767952368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baseline="0">
              <a:solidFill>
                <a:srgbClr val="333333"/>
              </a:solidFill>
              <a:latin typeface="+mn-lt"/>
              <a:ea typeface="+mn-lt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9525"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Vitesses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'Derbi 50'!$A$22:$B$33</c:f>
              <c:strCache>
                <c:ptCount val="12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</c:strCache>
            </c:strRef>
          </c:cat>
          <c:val>
            <c:numRef>
              <c:f>'Derbi 50'!$C$22:$C$33</c:f>
              <c:numCache>
                <c:formatCode>0.0</c:formatCode>
                <c:ptCount val="12"/>
                <c:pt idx="0">
                  <c:v>2.6620648649771601</c:v>
                </c:pt>
                <c:pt idx="1">
                  <c:v>5.3241297299543202</c:v>
                </c:pt>
                <c:pt idx="2">
                  <c:v>7.9861945949314812</c:v>
                </c:pt>
                <c:pt idx="3">
                  <c:v>10.64825945990864</c:v>
                </c:pt>
                <c:pt idx="4">
                  <c:v>13.3103243248858</c:v>
                </c:pt>
                <c:pt idx="5">
                  <c:v>15.972389189862962</c:v>
                </c:pt>
                <c:pt idx="6">
                  <c:v>18.634454054840123</c:v>
                </c:pt>
                <c:pt idx="7">
                  <c:v>21.296518919817281</c:v>
                </c:pt>
                <c:pt idx="8">
                  <c:v>23.958583784794442</c:v>
                </c:pt>
                <c:pt idx="9">
                  <c:v>26.620648649771599</c:v>
                </c:pt>
                <c:pt idx="10">
                  <c:v>29.282713514748764</c:v>
                </c:pt>
                <c:pt idx="11">
                  <c:v>31.944778379725925</c:v>
                </c:pt>
              </c:numCache>
            </c:numRef>
          </c:val>
          <c:smooth val="0"/>
        </c:ser>
        <c:ser>
          <c:idx val="1"/>
          <c:order val="1"/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'Derbi 50'!$A$22:$B$33</c:f>
              <c:strCache>
                <c:ptCount val="12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</c:strCache>
            </c:strRef>
          </c:cat>
          <c:val>
            <c:numRef>
              <c:f>'Derbi 50'!$D$22:$D$33</c:f>
              <c:numCache>
                <c:formatCode>0.0</c:formatCode>
                <c:ptCount val="12"/>
                <c:pt idx="0">
                  <c:v>4.114100245873793</c:v>
                </c:pt>
                <c:pt idx="1">
                  <c:v>8.2282004917475859</c:v>
                </c:pt>
                <c:pt idx="2">
                  <c:v>12.342300737621377</c:v>
                </c:pt>
                <c:pt idx="3">
                  <c:v>16.456400983495172</c:v>
                </c:pt>
                <c:pt idx="4">
                  <c:v>20.570501229368968</c:v>
                </c:pt>
                <c:pt idx="5">
                  <c:v>24.684601475242754</c:v>
                </c:pt>
                <c:pt idx="6">
                  <c:v>28.798701721116554</c:v>
                </c:pt>
                <c:pt idx="7">
                  <c:v>32.912801966990344</c:v>
                </c:pt>
                <c:pt idx="8">
                  <c:v>37.026902212864137</c:v>
                </c:pt>
                <c:pt idx="9">
                  <c:v>41.141002458737937</c:v>
                </c:pt>
                <c:pt idx="10">
                  <c:v>45.25510270461173</c:v>
                </c:pt>
                <c:pt idx="11">
                  <c:v>49.369202950485509</c:v>
                </c:pt>
              </c:numCache>
            </c:numRef>
          </c:val>
          <c:smooth val="0"/>
        </c:ser>
        <c:ser>
          <c:idx val="2"/>
          <c:order val="2"/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'Derbi 50'!$A$22:$B$33</c:f>
              <c:strCache>
                <c:ptCount val="12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</c:strCache>
            </c:strRef>
          </c:cat>
          <c:val>
            <c:numRef>
              <c:f>'Derbi 50'!$E$22:$E$33</c:f>
              <c:numCache>
                <c:formatCode>0.0</c:formatCode>
                <c:ptCount val="12"/>
                <c:pt idx="0">
                  <c:v>5.4854669944983909</c:v>
                </c:pt>
                <c:pt idx="1">
                  <c:v>10.970933988996782</c:v>
                </c:pt>
                <c:pt idx="2">
                  <c:v>16.456400983495172</c:v>
                </c:pt>
                <c:pt idx="3">
                  <c:v>21.941867977993564</c:v>
                </c:pt>
                <c:pt idx="4">
                  <c:v>27.427334972491956</c:v>
                </c:pt>
                <c:pt idx="5">
                  <c:v>32.912801966990344</c:v>
                </c:pt>
                <c:pt idx="6">
                  <c:v>38.398268961488732</c:v>
                </c:pt>
                <c:pt idx="7">
                  <c:v>43.883735955987127</c:v>
                </c:pt>
                <c:pt idx="8">
                  <c:v>49.369202950485509</c:v>
                </c:pt>
                <c:pt idx="9">
                  <c:v>54.854669944983911</c:v>
                </c:pt>
                <c:pt idx="10">
                  <c:v>60.340136939482299</c:v>
                </c:pt>
                <c:pt idx="11">
                  <c:v>65.825603933980688</c:v>
                </c:pt>
              </c:numCache>
            </c:numRef>
          </c:val>
          <c:smooth val="0"/>
        </c:ser>
        <c:ser>
          <c:idx val="3"/>
          <c:order val="3"/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'Derbi 50'!$A$22:$B$33</c:f>
              <c:strCache>
                <c:ptCount val="12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</c:strCache>
            </c:strRef>
          </c:cat>
          <c:val>
            <c:numRef>
              <c:f>'Derbi 50'!$F$22:$F$33</c:f>
              <c:numCache>
                <c:formatCode>0.0</c:formatCode>
                <c:ptCount val="12"/>
                <c:pt idx="0">
                  <c:v>6.8568337431229889</c:v>
                </c:pt>
                <c:pt idx="1">
                  <c:v>13.713667486245978</c:v>
                </c:pt>
                <c:pt idx="2">
                  <c:v>20.570501229368968</c:v>
                </c:pt>
                <c:pt idx="3">
                  <c:v>27.427334972491956</c:v>
                </c:pt>
                <c:pt idx="4">
                  <c:v>34.284168715614946</c:v>
                </c:pt>
                <c:pt idx="5">
                  <c:v>41.141002458737937</c:v>
                </c:pt>
                <c:pt idx="6">
                  <c:v>47.997836201860927</c:v>
                </c:pt>
                <c:pt idx="7">
                  <c:v>54.854669944983911</c:v>
                </c:pt>
                <c:pt idx="8">
                  <c:v>61.711503688106902</c:v>
                </c:pt>
                <c:pt idx="9">
                  <c:v>68.568337431229892</c:v>
                </c:pt>
                <c:pt idx="10">
                  <c:v>75.425171174352883</c:v>
                </c:pt>
                <c:pt idx="11">
                  <c:v>82.282004917475874</c:v>
                </c:pt>
              </c:numCache>
            </c:numRef>
          </c:val>
          <c:smooth val="0"/>
        </c:ser>
        <c:ser>
          <c:idx val="4"/>
          <c:order val="4"/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'Derbi 50'!$A$22:$B$33</c:f>
              <c:strCache>
                <c:ptCount val="12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</c:strCache>
            </c:strRef>
          </c:cat>
          <c:val>
            <c:numRef>
              <c:f>'Derbi 50'!$G$22:$G$33</c:f>
              <c:numCache>
                <c:formatCode>0.0</c:formatCode>
                <c:ptCount val="12"/>
                <c:pt idx="0">
                  <c:v>7.8704526442803004</c:v>
                </c:pt>
                <c:pt idx="1">
                  <c:v>15.740905288560601</c:v>
                </c:pt>
                <c:pt idx="2">
                  <c:v>23.6113579328409</c:v>
                </c:pt>
                <c:pt idx="3">
                  <c:v>31.481810577121202</c:v>
                </c:pt>
                <c:pt idx="4">
                  <c:v>39.352263221401508</c:v>
                </c:pt>
                <c:pt idx="5">
                  <c:v>47.222715865681799</c:v>
                </c:pt>
                <c:pt idx="6">
                  <c:v>55.093168509962105</c:v>
                </c:pt>
                <c:pt idx="7">
                  <c:v>62.963621154242404</c:v>
                </c:pt>
                <c:pt idx="8">
                  <c:v>70.834073798522695</c:v>
                </c:pt>
                <c:pt idx="9">
                  <c:v>78.704526442803015</c:v>
                </c:pt>
                <c:pt idx="10">
                  <c:v>86.574979087083307</c:v>
                </c:pt>
                <c:pt idx="11">
                  <c:v>94.445431731363598</c:v>
                </c:pt>
              </c:numCache>
            </c:numRef>
          </c:val>
          <c:smooth val="0"/>
        </c:ser>
        <c:ser>
          <c:idx val="5"/>
          <c:order val="5"/>
          <c:spPr>
            <a:ln w="22225" cap="rnd">
              <a:solidFill>
                <a:schemeClr val="accent6"/>
              </a:solidFill>
            </a:ln>
            <a:effectLst>
              <a:glow rad="139700">
                <a:schemeClr val="accent6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'Derbi 50'!$A$22:$B$33</c:f>
              <c:strCache>
                <c:ptCount val="12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</c:strCache>
            </c:strRef>
          </c:cat>
          <c:val>
            <c:numRef>
              <c:f>'Derbi 50'!$H$22:$H$33</c:f>
              <c:numCache>
                <c:formatCode>0.0</c:formatCode>
                <c:ptCount val="12"/>
                <c:pt idx="0">
                  <c:v>8.6022096050088397</c:v>
                </c:pt>
                <c:pt idx="1">
                  <c:v>17.204419210017679</c:v>
                </c:pt>
                <c:pt idx="2">
                  <c:v>25.806628815026521</c:v>
                </c:pt>
                <c:pt idx="3">
                  <c:v>34.408838420035359</c:v>
                </c:pt>
                <c:pt idx="4">
                  <c:v>43.011048025044197</c:v>
                </c:pt>
                <c:pt idx="5">
                  <c:v>51.613257630053042</c:v>
                </c:pt>
                <c:pt idx="6">
                  <c:v>60.215467235061887</c:v>
                </c:pt>
                <c:pt idx="7">
                  <c:v>68.817676840070718</c:v>
                </c:pt>
                <c:pt idx="8">
                  <c:v>77.419886445079555</c:v>
                </c:pt>
                <c:pt idx="9">
                  <c:v>86.022096050088393</c:v>
                </c:pt>
                <c:pt idx="10">
                  <c:v>94.624305655097245</c:v>
                </c:pt>
                <c:pt idx="11">
                  <c:v>103.22651526010608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1767946928"/>
        <c:axId val="-1767937680"/>
      </c:lineChart>
      <c:catAx>
        <c:axId val="-176794692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7937680"/>
        <c:crosses val="autoZero"/>
        <c:auto val="1"/>
        <c:lblAlgn val="ctr"/>
        <c:lblOffset val="100"/>
        <c:noMultiLvlLbl val="0"/>
      </c:catAx>
      <c:valAx>
        <c:axId val="-17679376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794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</c:spPr>
      <c:txPr>
        <a:bodyPr/>
        <a:lstStyle/>
        <a:p>
          <a:pPr>
            <a:defRPr sz="1400" b="0" i="0" u="none" baseline="0">
              <a:solidFill>
                <a:srgbClr val="000000"/>
              </a:solidFill>
              <a:latin typeface="+mn-lt"/>
              <a:ea typeface="+mn-lt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>
              <a:solidFill>
                <a:srgbClr val="5B9BD5"/>
              </a:solidFill>
            </a:ln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</c:spPr>
          </c:marker>
          <c:val>
            <c:numRef>
              <c:f>V=f(N)!$C$20:$C$28</c:f>
              <c:numCache>
                <c:formatCode>0.0</c:formatCode>
                <c:ptCount val="9"/>
                <c:pt idx="0">
                  <c:v>7.0231697020196897</c:v>
                </c:pt>
                <c:pt idx="1">
                  <c:v>10.534754553029501</c:v>
                </c:pt>
                <c:pt idx="2">
                  <c:v>14.046339404039401</c:v>
                </c:pt>
                <c:pt idx="3">
                  <c:v>17.557924255049201</c:v>
                </c:pt>
                <c:pt idx="4">
                  <c:v>21.069509106059101</c:v>
                </c:pt>
                <c:pt idx="5">
                  <c:v>24.581093957068902</c:v>
                </c:pt>
                <c:pt idx="6">
                  <c:v>28.092678808078801</c:v>
                </c:pt>
                <c:pt idx="7">
                  <c:v>31.604263659088598</c:v>
                </c:pt>
                <c:pt idx="8">
                  <c:v>35.115848510098502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V=f(N)!$C$18</c15:sqref>
                        </c15:formulaRef>
                      </c:ext>
                    </c:extLst>
                    <c:strCache>
                      <c:ptCount val="1"/>
                      <c:pt idx="0">
                        <c:v>Vitesse 1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V=f(N)!$B$20:$B$28</c15:sqref>
                        </c15:formulaRef>
                      </c:ext>
                    </c:extLst>
                    <c:strCache>
                      <c:ptCount val="9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28575">
              <a:solidFill>
                <a:srgbClr val="ED7D31"/>
              </a:solidFill>
            </a:ln>
          </c:spPr>
          <c:marker>
            <c:symbol val="circle"/>
            <c:size val="5"/>
            <c:spPr>
              <a:solidFill>
                <a:srgbClr val="ED7D31"/>
              </a:solidFill>
              <a:ln w="9525">
                <a:solidFill>
                  <a:srgbClr val="ED7D31"/>
                </a:solidFill>
              </a:ln>
            </c:spPr>
          </c:marker>
          <c:val>
            <c:numRef>
              <c:f>V=f(N)!$D$20:$D$28</c:f>
              <c:numCache>
                <c:formatCode>0.0</c:formatCode>
                <c:ptCount val="9"/>
                <c:pt idx="0">
                  <c:v>12.1122255206896</c:v>
                </c:pt>
                <c:pt idx="1">
                  <c:v>18.168338281034298</c:v>
                </c:pt>
                <c:pt idx="2">
                  <c:v>24.224451041379101</c:v>
                </c:pt>
                <c:pt idx="3">
                  <c:v>30.2805638017239</c:v>
                </c:pt>
                <c:pt idx="4">
                  <c:v>36.336676562068703</c:v>
                </c:pt>
                <c:pt idx="5">
                  <c:v>42.392789322413499</c:v>
                </c:pt>
                <c:pt idx="6">
                  <c:v>48.448902082758302</c:v>
                </c:pt>
                <c:pt idx="7">
                  <c:v>54.505014843103098</c:v>
                </c:pt>
                <c:pt idx="8">
                  <c:v>60.561127603447801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V=f(N)!$D$18</c15:sqref>
                        </c15:formulaRef>
                      </c:ext>
                    </c:extLst>
                    <c:strCache>
                      <c:ptCount val="1"/>
                      <c:pt idx="0">
                        <c:v>Vitesse 2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V=f(N)!$B$20:$B$28</c15:sqref>
                        </c15:formulaRef>
                      </c:ext>
                    </c:extLst>
                    <c:strCache>
                      <c:ptCount val="9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28575">
              <a:solidFill>
                <a:srgbClr val="A5A5A5"/>
              </a:solidFill>
            </a:ln>
          </c:spPr>
          <c:marker>
            <c:symbol val="circle"/>
            <c:size val="5"/>
            <c:spPr>
              <a:solidFill>
                <a:srgbClr val="A5A5A5"/>
              </a:solidFill>
              <a:ln w="9525">
                <a:solidFill>
                  <a:srgbClr val="A5A5A5"/>
                </a:solidFill>
              </a:ln>
            </c:spPr>
          </c:marker>
          <c:val>
            <c:numRef>
              <c:f>V=f(N)!$E$20:$E$28</c:f>
              <c:numCache>
                <c:formatCode>0.0</c:formatCode>
                <c:ptCount val="9"/>
                <c:pt idx="0">
                  <c:v>19.064979420274302</c:v>
                </c:pt>
                <c:pt idx="1">
                  <c:v>28.597469130411401</c:v>
                </c:pt>
                <c:pt idx="2">
                  <c:v>38.129958840548603</c:v>
                </c:pt>
                <c:pt idx="3">
                  <c:v>47.662448550685703</c:v>
                </c:pt>
                <c:pt idx="4">
                  <c:v>57.194938260822902</c:v>
                </c:pt>
                <c:pt idx="5">
                  <c:v>66.727427970959994</c:v>
                </c:pt>
                <c:pt idx="6">
                  <c:v>76.259917681097093</c:v>
                </c:pt>
                <c:pt idx="7">
                  <c:v>85.792407391234306</c:v>
                </c:pt>
                <c:pt idx="8">
                  <c:v>95.324897101371405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V=f(N)!$E$18</c15:sqref>
                        </c15:formulaRef>
                      </c:ext>
                    </c:extLst>
                    <c:strCache>
                      <c:ptCount val="1"/>
                      <c:pt idx="0">
                        <c:v>Vitesse 3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V=f(N)!$B$20:$B$28</c15:sqref>
                        </c15:formulaRef>
                      </c:ext>
                    </c:extLst>
                    <c:strCache>
                      <c:ptCount val="9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28575">
              <a:solidFill>
                <a:srgbClr val="FFC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</c:spPr>
          </c:marker>
          <c:val>
            <c:numRef>
              <c:f>V=f(N)!$F$20:$F$28</c:f>
              <c:numCache>
                <c:formatCode>0.0</c:formatCode>
                <c:ptCount val="9"/>
                <c:pt idx="0">
                  <c:v>26.679854582308</c:v>
                </c:pt>
                <c:pt idx="1">
                  <c:v>40.019781873462101</c:v>
                </c:pt>
                <c:pt idx="2">
                  <c:v>53.359709164616099</c:v>
                </c:pt>
                <c:pt idx="3">
                  <c:v>66.699636455770104</c:v>
                </c:pt>
                <c:pt idx="4">
                  <c:v>80.039563746924102</c:v>
                </c:pt>
                <c:pt idx="5">
                  <c:v>93.3794910380781</c:v>
                </c:pt>
                <c:pt idx="6">
                  <c:v>106.719418329232</c:v>
                </c:pt>
                <c:pt idx="7">
                  <c:v>120.059345620386</c:v>
                </c:pt>
                <c:pt idx="8">
                  <c:v>133.39927291154001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V=f(N)!$F$18</c15:sqref>
                        </c15:formulaRef>
                      </c:ext>
                    </c:extLst>
                    <c:strCache>
                      <c:ptCount val="1"/>
                      <c:pt idx="0">
                        <c:v>Vitesse 4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V=f(N)!$B$20:$B$28</c15:sqref>
                        </c15:formulaRef>
                      </c:ext>
                    </c:extLst>
                    <c:strCache>
                      <c:ptCount val="9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28575">
              <a:solidFill>
                <a:srgbClr val="4472C4"/>
              </a:solidFill>
            </a:ln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</c:spPr>
          </c:marker>
          <c:val>
            <c:numRef>
              <c:f>V=f(N)!$G$20:$G$28</c:f>
              <c:numCache>
                <c:formatCode>0.0</c:formatCode>
                <c:ptCount val="9"/>
                <c:pt idx="0">
                  <c:v>43.592788747239503</c:v>
                </c:pt>
                <c:pt idx="1">
                  <c:v>65.389183120859201</c:v>
                </c:pt>
                <c:pt idx="2">
                  <c:v>87.185577494478906</c:v>
                </c:pt>
                <c:pt idx="3">
                  <c:v>108.981971868099</c:v>
                </c:pt>
                <c:pt idx="4">
                  <c:v>130.778366241718</c:v>
                </c:pt>
                <c:pt idx="5">
                  <c:v>152.57476061533799</c:v>
                </c:pt>
                <c:pt idx="6">
                  <c:v>174.37115498895801</c:v>
                </c:pt>
                <c:pt idx="7">
                  <c:v>196.167549362578</c:v>
                </c:pt>
                <c:pt idx="8">
                  <c:v>217.963943736197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V=f(N)!$G$18</c15:sqref>
                        </c15:formulaRef>
                      </c:ext>
                    </c:extLst>
                    <c:strCache>
                      <c:ptCount val="1"/>
                      <c:pt idx="0">
                        <c:v>Vitesse 5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V=f(N)!$B$20:$B$28</c15:sqref>
                        </c15:formulaRef>
                      </c:ext>
                    </c:extLst>
                    <c:strCache>
                      <c:ptCount val="9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28575">
              <a:solidFill>
                <a:srgbClr val="70AD47"/>
              </a:solidFill>
            </a:ln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</c:spPr>
          </c:marker>
          <c:val>
            <c:numRef>
              <c:f>V=f(N)!$H$20:$H$28</c:f>
              <c:numCache>
                <c:formatCode>0.0</c:formatCode>
                <c:ptCount val="9"/>
                <c:pt idx="0">
                  <c:v>51.480592493990002</c:v>
                </c:pt>
                <c:pt idx="1">
                  <c:v>77.220888740985004</c:v>
                </c:pt>
                <c:pt idx="2">
                  <c:v>102.96118498798</c:v>
                </c:pt>
                <c:pt idx="3">
                  <c:v>128.70148123497501</c:v>
                </c:pt>
                <c:pt idx="4">
                  <c:v>154.44177748197001</c:v>
                </c:pt>
                <c:pt idx="5">
                  <c:v>180.18207372896501</c:v>
                </c:pt>
                <c:pt idx="6">
                  <c:v>205.92236997596001</c:v>
                </c:pt>
                <c:pt idx="7">
                  <c:v>231.66266622295501</c:v>
                </c:pt>
                <c:pt idx="8">
                  <c:v>257.40296246995001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V=f(N)!$H$18</c15:sqref>
                        </c15:formulaRef>
                      </c:ext>
                    </c:extLst>
                    <c:strCache>
                      <c:ptCount val="1"/>
                      <c:pt idx="0">
                        <c:v>Vitesse 6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V=f(N)!$B$20:$B$28</c15:sqref>
                        </c15:formulaRef>
                      </c:ext>
                    </c:extLst>
                    <c:strCache>
                      <c:ptCount val="9"/>
                      <c:pt idx="0">
                        <c:v>1000</c:v>
                      </c:pt>
                      <c:pt idx="1">
                        <c:v>1500</c:v>
                      </c:pt>
                      <c:pt idx="2">
                        <c:v>2000</c:v>
                      </c:pt>
                      <c:pt idx="3">
                        <c:v>2500</c:v>
                      </c:pt>
                      <c:pt idx="4">
                        <c:v>3000</c:v>
                      </c:pt>
                      <c:pt idx="5">
                        <c:v>3500</c:v>
                      </c:pt>
                      <c:pt idx="6">
                        <c:v>4000</c:v>
                      </c:pt>
                      <c:pt idx="7">
                        <c:v>4500</c:v>
                      </c:pt>
                      <c:pt idx="8">
                        <c:v>5000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6872576"/>
        <c:axId val="-1836881824"/>
      </c:lineChart>
      <c:catAx>
        <c:axId val="-1836872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525">
            <a:solidFill>
              <a:srgbClr val="D9D9D9"/>
            </a:solidFill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836881824"/>
        <c:crosses val="autoZero"/>
        <c:auto val="1"/>
        <c:lblAlgn val="ctr"/>
        <c:lblOffset val="100"/>
        <c:noMultiLvlLbl val="0"/>
      </c:catAx>
      <c:valAx>
        <c:axId val="-1836881824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8368725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baseline="0">
              <a:solidFill>
                <a:srgbClr val="333333"/>
              </a:solidFill>
              <a:latin typeface="+mn-lt"/>
              <a:ea typeface="+mn-lt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9525"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baseline="0">
                <a:solidFill>
                  <a:srgbClr val="FF0000"/>
                </a:solidFill>
              </a:defRPr>
            </a:pPr>
            <a:r>
              <a:rPr lang="ko-KR" altLang="en-US" sz="1175" b="1" i="0" u="none" baseline="0">
                <a:solidFill>
                  <a:srgbClr val="FF0000"/>
                </a:solidFill>
                <a:latin typeface="Arial"/>
                <a:ea typeface="Arial"/>
              </a:rPr>
              <a:t>Diagramme des vitesses</a:t>
            </a:r>
          </a:p>
        </c:rich>
      </c:tx>
      <c:layout>
        <c:manualLayout>
          <c:xMode val="edge"/>
          <c:yMode val="edge"/>
          <c:x val="0.36029411764705882"/>
          <c:y val="1.1933174224343675E-2"/>
        </c:manualLayout>
      </c:layout>
      <c:overlay val="0"/>
      <c:spPr>
        <a:solidFill>
          <a:srgbClr val="FFFFFF"/>
        </a:solidFill>
        <a:ln w="3175">
          <a:solidFill>
            <a:srgbClr val="FF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0588235294117646E-2"/>
          <c:y val="0.12887828162291171"/>
          <c:w val="0.91029411764705881"/>
          <c:h val="0.737470167064439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FF00"/>
              </a:solidFill>
            </a:ln>
          </c:spPr>
          <c:marker>
            <c:symbol val="diamond"/>
            <c:size val="5"/>
            <c:spPr>
              <a:solidFill>
                <a:srgbClr val="00FF00"/>
              </a:solidFill>
              <a:ln w="4445">
                <a:solidFill>
                  <a:srgbClr val="00FF00"/>
                </a:solidFill>
              </a:ln>
            </c:spPr>
          </c:marker>
          <c:val>
            <c:numRef>
              <c:f>A3 TDI 184!$C$20:$C$36</c:f>
              <c:numCache>
                <c:formatCode>0.0</c:formatCode>
                <c:ptCount val="17"/>
                <c:pt idx="0">
                  <c:v>7.8438772471985603</c:v>
                </c:pt>
                <c:pt idx="1">
                  <c:v>9.8048465589982001</c:v>
                </c:pt>
                <c:pt idx="2">
                  <c:v>11.7658158707978</c:v>
                </c:pt>
                <c:pt idx="3">
                  <c:v>13.726785182597499</c:v>
                </c:pt>
                <c:pt idx="4">
                  <c:v>15.687754494397099</c:v>
                </c:pt>
                <c:pt idx="5">
                  <c:v>17.648723806196799</c:v>
                </c:pt>
                <c:pt idx="6">
                  <c:v>19.6096931179964</c:v>
                </c:pt>
                <c:pt idx="7">
                  <c:v>21.570662429795998</c:v>
                </c:pt>
                <c:pt idx="8">
                  <c:v>23.531631741595699</c:v>
                </c:pt>
                <c:pt idx="9">
                  <c:v>25.492601053395301</c:v>
                </c:pt>
                <c:pt idx="10">
                  <c:v>27.453570365194999</c:v>
                </c:pt>
                <c:pt idx="11">
                  <c:v>29.4145396769946</c:v>
                </c:pt>
                <c:pt idx="12">
                  <c:v>31.375508988794302</c:v>
                </c:pt>
                <c:pt idx="13">
                  <c:v>33.336478300593903</c:v>
                </c:pt>
                <c:pt idx="14">
                  <c:v>35.297447612393498</c:v>
                </c:pt>
                <c:pt idx="15">
                  <c:v>37.258416924193199</c:v>
                </c:pt>
                <c:pt idx="16">
                  <c:v>39.2193862359928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0000"/>
              </a:solidFill>
              <a:ln w="4445">
                <a:solidFill>
                  <a:srgbClr val="FF0000"/>
                </a:solidFill>
              </a:ln>
            </c:spPr>
          </c:marker>
          <c:val>
            <c:numRef>
              <c:f>A3 TDI 184!$D$20:$D$36</c:f>
              <c:numCache>
                <c:formatCode>0.0</c:formatCode>
                <c:ptCount val="17"/>
                <c:pt idx="0">
                  <c:v>14.449247560628899</c:v>
                </c:pt>
                <c:pt idx="1">
                  <c:v>18.061559450786199</c:v>
                </c:pt>
                <c:pt idx="2">
                  <c:v>21.6738713409434</c:v>
                </c:pt>
                <c:pt idx="3">
                  <c:v>25.286183231100601</c:v>
                </c:pt>
                <c:pt idx="4">
                  <c:v>28.898495121257898</c:v>
                </c:pt>
                <c:pt idx="5">
                  <c:v>32.510807011415103</c:v>
                </c:pt>
                <c:pt idx="6">
                  <c:v>36.123118901572298</c:v>
                </c:pt>
                <c:pt idx="7">
                  <c:v>39.735430791729598</c:v>
                </c:pt>
                <c:pt idx="8">
                  <c:v>43.3477426818868</c:v>
                </c:pt>
                <c:pt idx="9">
                  <c:v>46.960054572044001</c:v>
                </c:pt>
                <c:pt idx="10">
                  <c:v>50.572366462201302</c:v>
                </c:pt>
                <c:pt idx="11">
                  <c:v>54.184678352358503</c:v>
                </c:pt>
                <c:pt idx="12">
                  <c:v>57.796990242515697</c:v>
                </c:pt>
                <c:pt idx="13">
                  <c:v>61.409302132672998</c:v>
                </c:pt>
                <c:pt idx="14">
                  <c:v>65.021614022830207</c:v>
                </c:pt>
                <c:pt idx="15">
                  <c:v>68.633925912987394</c:v>
                </c:pt>
                <c:pt idx="16">
                  <c:v>72.246237803144695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 w="4445">
                <a:solidFill>
                  <a:srgbClr val="FFFF00"/>
                </a:solidFill>
              </a:ln>
            </c:spPr>
          </c:marker>
          <c:val>
            <c:numRef>
              <c:f>A3 TDI 184!$E$20:$E$36</c:f>
              <c:numCache>
                <c:formatCode>0.0</c:formatCode>
                <c:ptCount val="17"/>
                <c:pt idx="0">
                  <c:v>23.464590055722201</c:v>
                </c:pt>
                <c:pt idx="1">
                  <c:v>29.330737569652801</c:v>
                </c:pt>
                <c:pt idx="2">
                  <c:v>35.196885083583297</c:v>
                </c:pt>
                <c:pt idx="3">
                  <c:v>41.063032597513903</c:v>
                </c:pt>
                <c:pt idx="4">
                  <c:v>46.929180111444403</c:v>
                </c:pt>
                <c:pt idx="5">
                  <c:v>52.795327625374902</c:v>
                </c:pt>
                <c:pt idx="6">
                  <c:v>58.661475139305502</c:v>
                </c:pt>
                <c:pt idx="7">
                  <c:v>64.527622653235994</c:v>
                </c:pt>
                <c:pt idx="8">
                  <c:v>70.393770167166593</c:v>
                </c:pt>
                <c:pt idx="9">
                  <c:v>76.259917681097093</c:v>
                </c:pt>
                <c:pt idx="10">
                  <c:v>82.126065195027707</c:v>
                </c:pt>
                <c:pt idx="11">
                  <c:v>87.992212708958306</c:v>
                </c:pt>
                <c:pt idx="12">
                  <c:v>93.858360222888805</c:v>
                </c:pt>
                <c:pt idx="13">
                  <c:v>99.724507736819405</c:v>
                </c:pt>
                <c:pt idx="14">
                  <c:v>105.59065525075</c:v>
                </c:pt>
                <c:pt idx="15">
                  <c:v>111.45680276468001</c:v>
                </c:pt>
                <c:pt idx="16">
                  <c:v>117.322950278611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</a:ln>
          </c:spPr>
          <c:marker>
            <c:symbol val="x"/>
            <c:size val="5"/>
            <c:spPr>
              <a:noFill/>
              <a:ln w="4445">
                <a:solidFill>
                  <a:srgbClr val="00FFFF"/>
                </a:solidFill>
              </a:ln>
            </c:spPr>
          </c:marker>
          <c:val>
            <c:numRef>
              <c:f>A3 TDI 184!$F$20:$F$36</c:f>
              <c:numCache>
                <c:formatCode>0.0</c:formatCode>
                <c:ptCount val="17"/>
                <c:pt idx="0">
                  <c:v>36.123118901572298</c:v>
                </c:pt>
                <c:pt idx="1">
                  <c:v>45.1538986269654</c:v>
                </c:pt>
                <c:pt idx="2">
                  <c:v>54.184678352358503</c:v>
                </c:pt>
                <c:pt idx="3">
                  <c:v>63.215458077751599</c:v>
                </c:pt>
                <c:pt idx="4">
                  <c:v>72.246237803144695</c:v>
                </c:pt>
                <c:pt idx="5">
                  <c:v>81.277017528537698</c:v>
                </c:pt>
                <c:pt idx="6">
                  <c:v>90.307797253930801</c:v>
                </c:pt>
                <c:pt idx="7">
                  <c:v>99.338576979323904</c:v>
                </c:pt>
                <c:pt idx="8">
                  <c:v>108.36935670471701</c:v>
                </c:pt>
                <c:pt idx="9">
                  <c:v>117.40013643011</c:v>
                </c:pt>
                <c:pt idx="10">
                  <c:v>126.430916155503</c:v>
                </c:pt>
                <c:pt idx="11">
                  <c:v>135.461695880896</c:v>
                </c:pt>
                <c:pt idx="12">
                  <c:v>144.49247560628899</c:v>
                </c:pt>
                <c:pt idx="13">
                  <c:v>153.52325533168201</c:v>
                </c:pt>
                <c:pt idx="14">
                  <c:v>162.554035057075</c:v>
                </c:pt>
                <c:pt idx="15">
                  <c:v>171.58481478246901</c:v>
                </c:pt>
                <c:pt idx="16">
                  <c:v>180.615594507862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12700">
              <a:solidFill>
                <a:srgbClr val="0000FF"/>
              </a:solidFill>
            </a:ln>
          </c:spPr>
          <c:marker>
            <c:symbol val="star"/>
            <c:size val="5"/>
            <c:spPr>
              <a:noFill/>
              <a:ln w="4445">
                <a:solidFill>
                  <a:srgbClr val="0000FF"/>
                </a:solidFill>
              </a:ln>
            </c:spPr>
          </c:marker>
          <c:val>
            <c:numRef>
              <c:f>A3 TDI 184!$G$20:$G$36</c:f>
              <c:numCache>
                <c:formatCode>0.0</c:formatCode>
                <c:ptCount val="17"/>
                <c:pt idx="0">
                  <c:v>49.705399649369603</c:v>
                </c:pt>
                <c:pt idx="1">
                  <c:v>62.131749561711999</c:v>
                </c:pt>
                <c:pt idx="2">
                  <c:v>74.558099474054501</c:v>
                </c:pt>
                <c:pt idx="3">
                  <c:v>86.984449386396804</c:v>
                </c:pt>
                <c:pt idx="4">
                  <c:v>99.410799298739207</c:v>
                </c:pt>
                <c:pt idx="5">
                  <c:v>111.83714921108199</c:v>
                </c:pt>
                <c:pt idx="6">
                  <c:v>124.263499123424</c:v>
                </c:pt>
                <c:pt idx="7">
                  <c:v>136.689849035766</c:v>
                </c:pt>
                <c:pt idx="8">
                  <c:v>149.116198948109</c:v>
                </c:pt>
                <c:pt idx="9">
                  <c:v>161.54254886045101</c:v>
                </c:pt>
                <c:pt idx="10">
                  <c:v>173.96889877279401</c:v>
                </c:pt>
                <c:pt idx="11">
                  <c:v>186.39524868513601</c:v>
                </c:pt>
                <c:pt idx="12">
                  <c:v>198.82159859747799</c:v>
                </c:pt>
                <c:pt idx="13">
                  <c:v>211.24794850982099</c:v>
                </c:pt>
                <c:pt idx="14">
                  <c:v>223.67429842216299</c:v>
                </c:pt>
                <c:pt idx="15">
                  <c:v>236.10064833450599</c:v>
                </c:pt>
                <c:pt idx="16">
                  <c:v>248.526998246848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12700">
              <a:solidFill>
                <a:srgbClr val="FF00FF"/>
              </a:solidFill>
            </a:ln>
          </c:spPr>
          <c:marker>
            <c:symbol val="circle"/>
            <c:size val="5"/>
            <c:spPr>
              <a:solidFill>
                <a:srgbClr val="FF00FF"/>
              </a:solidFill>
              <a:ln w="4445">
                <a:solidFill>
                  <a:srgbClr val="FF00FF"/>
                </a:solidFill>
              </a:ln>
            </c:spPr>
          </c:marker>
          <c:val>
            <c:numRef>
              <c:f>A3 TDI 184!$H$20:$H$36</c:f>
              <c:numCache>
                <c:formatCode>0.0</c:formatCode>
                <c:ptCount val="17"/>
                <c:pt idx="0">
                  <c:v>56.306898040301498</c:v>
                </c:pt>
                <c:pt idx="1">
                  <c:v>70.383622550376899</c:v>
                </c:pt>
                <c:pt idx="2">
                  <c:v>84.460347060452307</c:v>
                </c:pt>
                <c:pt idx="3">
                  <c:v>98.537071570527701</c:v>
                </c:pt>
                <c:pt idx="4">
                  <c:v>112.613796080603</c:v>
                </c:pt>
                <c:pt idx="5">
                  <c:v>126.69052059067801</c:v>
                </c:pt>
                <c:pt idx="6">
                  <c:v>140.767245100754</c:v>
                </c:pt>
                <c:pt idx="7">
                  <c:v>154.84396961082899</c:v>
                </c:pt>
                <c:pt idx="8">
                  <c:v>168.92069412090501</c:v>
                </c:pt>
                <c:pt idx="9">
                  <c:v>182.99741863098001</c:v>
                </c:pt>
                <c:pt idx="10">
                  <c:v>197.074143141055</c:v>
                </c:pt>
                <c:pt idx="11">
                  <c:v>211.15086765113099</c:v>
                </c:pt>
                <c:pt idx="12">
                  <c:v>225.22759216120599</c:v>
                </c:pt>
                <c:pt idx="13">
                  <c:v>239.30431667128099</c:v>
                </c:pt>
                <c:pt idx="14">
                  <c:v>253.38104118135701</c:v>
                </c:pt>
                <c:pt idx="15">
                  <c:v>267.45776569143197</c:v>
                </c:pt>
                <c:pt idx="16">
                  <c:v>281.53449020150799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6876384"/>
        <c:axId val="-1836872032"/>
      </c:lineChart>
      <c:catAx>
        <c:axId val="-1836876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Régime (tr/min)</a:t>
                </a:r>
              </a:p>
            </c:rich>
          </c:tx>
          <c:layout>
            <c:manualLayout>
              <c:xMode val="edge"/>
              <c:yMode val="edge"/>
              <c:x val="0.4602941176470588"/>
              <c:y val="0.9307875894988066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836872032"/>
        <c:crosses val="autoZero"/>
        <c:auto val="1"/>
        <c:lblAlgn val="ctr"/>
        <c:lblOffset val="100"/>
        <c:tickMarkSkip val="1"/>
        <c:noMultiLvlLbl val="0"/>
      </c:catAx>
      <c:valAx>
        <c:axId val="-1836872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Vitesse (Km/h)</a:t>
                </a:r>
              </a:p>
            </c:rich>
          </c:tx>
          <c:layout>
            <c:manualLayout>
              <c:xMode val="edge"/>
              <c:yMode val="edge"/>
              <c:x val="7.3529411764705881E-3"/>
              <c:y val="7.1599045346062054E-2"/>
            </c:manualLayout>
          </c:layout>
          <c:overlay val="0"/>
          <c:spPr>
            <a:noFill/>
            <a:ln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836876384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304052"/>
            </a:gs>
          </a:gsLst>
          <a:lin ang="5400000" scaled="1"/>
        </a:gradFill>
        <a:ln w="12700">
          <a:solidFill>
            <a:srgbClr val="FFFFFF"/>
          </a:solidFill>
        </a:ln>
      </c:spPr>
    </c:plotArea>
    <c:legend>
      <c:legendPos val="r"/>
      <c:layout>
        <c:manualLayout>
          <c:xMode val="edge"/>
          <c:yMode val="edge"/>
          <c:x val="0.12058823529411765"/>
          <c:y val="0.23150357995226731"/>
          <c:w val="0.13529411764705881"/>
          <c:h val="0.27446300715990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</a:ln>
      </c:spPr>
      <c:txPr>
        <a:bodyPr/>
        <a:lstStyle/>
        <a:p>
          <a:pPr>
            <a:defRPr sz="735" b="0" i="0" u="none" baseline="0">
              <a:solidFill>
                <a:srgbClr val="000000"/>
              </a:solidFill>
              <a:latin typeface="Arial"/>
              <a:ea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baseline="0">
                <a:solidFill>
                  <a:srgbClr val="333333"/>
                </a:solidFill>
              </a:defRPr>
            </a:pPr>
            <a:r>
              <a:rPr lang="ko-KR" altLang="en-US" sz="1400" b="0" i="0" u="none" baseline="0">
                <a:solidFill>
                  <a:srgbClr val="333333"/>
                </a:solidFill>
                <a:latin typeface="+mn-lt"/>
                <a:ea typeface="+mn-lt"/>
              </a:rPr>
              <a:t>Speed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>
              <a:solidFill>
                <a:srgbClr val="5B9BD5"/>
              </a:solidFill>
            </a:ln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</c:spPr>
          </c:marker>
          <c:val>
            <c:numRef>
              <c:f>A3 TDI 184!$C$20:$C$36</c:f>
              <c:numCache>
                <c:formatCode>0.0</c:formatCode>
                <c:ptCount val="17"/>
                <c:pt idx="0">
                  <c:v>7.8438772471985603</c:v>
                </c:pt>
                <c:pt idx="1">
                  <c:v>9.8048465589982001</c:v>
                </c:pt>
                <c:pt idx="2">
                  <c:v>11.7658158707978</c:v>
                </c:pt>
                <c:pt idx="3">
                  <c:v>13.726785182597499</c:v>
                </c:pt>
                <c:pt idx="4">
                  <c:v>15.687754494397099</c:v>
                </c:pt>
                <c:pt idx="5">
                  <c:v>17.648723806196799</c:v>
                </c:pt>
                <c:pt idx="6">
                  <c:v>19.6096931179964</c:v>
                </c:pt>
                <c:pt idx="7">
                  <c:v>21.570662429795998</c:v>
                </c:pt>
                <c:pt idx="8">
                  <c:v>23.531631741595699</c:v>
                </c:pt>
                <c:pt idx="9">
                  <c:v>25.492601053395301</c:v>
                </c:pt>
                <c:pt idx="10">
                  <c:v>27.453570365194999</c:v>
                </c:pt>
                <c:pt idx="11">
                  <c:v>29.4145396769946</c:v>
                </c:pt>
                <c:pt idx="12">
                  <c:v>31.375508988794302</c:v>
                </c:pt>
                <c:pt idx="13">
                  <c:v>33.336478300593903</c:v>
                </c:pt>
                <c:pt idx="14">
                  <c:v>35.297447612393498</c:v>
                </c:pt>
                <c:pt idx="15">
                  <c:v>37.258416924193199</c:v>
                </c:pt>
                <c:pt idx="16">
                  <c:v>39.2193862359928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A3 TDI 184!$C$18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28575">
              <a:solidFill>
                <a:srgbClr val="ED7D31"/>
              </a:solidFill>
            </a:ln>
          </c:spPr>
          <c:marker>
            <c:symbol val="circle"/>
            <c:size val="5"/>
            <c:spPr>
              <a:solidFill>
                <a:srgbClr val="ED7D31"/>
              </a:solidFill>
              <a:ln w="9525">
                <a:solidFill>
                  <a:srgbClr val="ED7D31"/>
                </a:solidFill>
              </a:ln>
            </c:spPr>
          </c:marker>
          <c:val>
            <c:numRef>
              <c:f>A3 TDI 184!$D$20:$D$36</c:f>
              <c:numCache>
                <c:formatCode>0.0</c:formatCode>
                <c:ptCount val="17"/>
                <c:pt idx="0">
                  <c:v>14.449247560628899</c:v>
                </c:pt>
                <c:pt idx="1">
                  <c:v>18.061559450786199</c:v>
                </c:pt>
                <c:pt idx="2">
                  <c:v>21.6738713409434</c:v>
                </c:pt>
                <c:pt idx="3">
                  <c:v>25.286183231100601</c:v>
                </c:pt>
                <c:pt idx="4">
                  <c:v>28.898495121257898</c:v>
                </c:pt>
                <c:pt idx="5">
                  <c:v>32.510807011415103</c:v>
                </c:pt>
                <c:pt idx="6">
                  <c:v>36.123118901572298</c:v>
                </c:pt>
                <c:pt idx="7">
                  <c:v>39.735430791729598</c:v>
                </c:pt>
                <c:pt idx="8">
                  <c:v>43.3477426818868</c:v>
                </c:pt>
                <c:pt idx="9">
                  <c:v>46.960054572044001</c:v>
                </c:pt>
                <c:pt idx="10">
                  <c:v>50.572366462201302</c:v>
                </c:pt>
                <c:pt idx="11">
                  <c:v>54.184678352358503</c:v>
                </c:pt>
                <c:pt idx="12">
                  <c:v>57.796990242515697</c:v>
                </c:pt>
                <c:pt idx="13">
                  <c:v>61.409302132672998</c:v>
                </c:pt>
                <c:pt idx="14">
                  <c:v>65.021614022830207</c:v>
                </c:pt>
                <c:pt idx="15">
                  <c:v>68.633925912987394</c:v>
                </c:pt>
                <c:pt idx="16">
                  <c:v>72.246237803144695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A3 TDI 184!$D$18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28575">
              <a:solidFill>
                <a:srgbClr val="A5A5A5"/>
              </a:solidFill>
            </a:ln>
          </c:spPr>
          <c:marker>
            <c:symbol val="circle"/>
            <c:size val="5"/>
            <c:spPr>
              <a:solidFill>
                <a:srgbClr val="A5A5A5"/>
              </a:solidFill>
              <a:ln w="9525">
                <a:solidFill>
                  <a:srgbClr val="A5A5A5"/>
                </a:solidFill>
              </a:ln>
            </c:spPr>
          </c:marker>
          <c:val>
            <c:numRef>
              <c:f>A3 TDI 184!$E$20:$E$36</c:f>
              <c:numCache>
                <c:formatCode>0.0</c:formatCode>
                <c:ptCount val="17"/>
                <c:pt idx="0">
                  <c:v>23.464590055722201</c:v>
                </c:pt>
                <c:pt idx="1">
                  <c:v>29.330737569652801</c:v>
                </c:pt>
                <c:pt idx="2">
                  <c:v>35.196885083583297</c:v>
                </c:pt>
                <c:pt idx="3">
                  <c:v>41.063032597513903</c:v>
                </c:pt>
                <c:pt idx="4">
                  <c:v>46.929180111444403</c:v>
                </c:pt>
                <c:pt idx="5">
                  <c:v>52.795327625374902</c:v>
                </c:pt>
                <c:pt idx="6">
                  <c:v>58.661475139305502</c:v>
                </c:pt>
                <c:pt idx="7">
                  <c:v>64.527622653235994</c:v>
                </c:pt>
                <c:pt idx="8">
                  <c:v>70.393770167166593</c:v>
                </c:pt>
                <c:pt idx="9">
                  <c:v>76.259917681097093</c:v>
                </c:pt>
                <c:pt idx="10">
                  <c:v>82.126065195027707</c:v>
                </c:pt>
                <c:pt idx="11">
                  <c:v>87.992212708958306</c:v>
                </c:pt>
                <c:pt idx="12">
                  <c:v>93.858360222888805</c:v>
                </c:pt>
                <c:pt idx="13">
                  <c:v>99.724507736819405</c:v>
                </c:pt>
                <c:pt idx="14">
                  <c:v>105.59065525075</c:v>
                </c:pt>
                <c:pt idx="15">
                  <c:v>111.45680276468001</c:v>
                </c:pt>
                <c:pt idx="16">
                  <c:v>117.322950278611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A3 TDI 184!$E$18</c15:sqref>
                        </c15:formulaRef>
                      </c:ext>
                    </c:extLst>
                    <c:strCache>
                      <c:ptCount val="1"/>
                      <c:pt idx="0">
                        <c:v>3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28575">
              <a:solidFill>
                <a:srgbClr val="FFC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</c:spPr>
          </c:marker>
          <c:val>
            <c:numRef>
              <c:f>A3 TDI 184!$F$20:$F$36</c:f>
              <c:numCache>
                <c:formatCode>0.0</c:formatCode>
                <c:ptCount val="17"/>
                <c:pt idx="0">
                  <c:v>36.123118901572298</c:v>
                </c:pt>
                <c:pt idx="1">
                  <c:v>45.1538986269654</c:v>
                </c:pt>
                <c:pt idx="2">
                  <c:v>54.184678352358503</c:v>
                </c:pt>
                <c:pt idx="3">
                  <c:v>63.215458077751599</c:v>
                </c:pt>
                <c:pt idx="4">
                  <c:v>72.246237803144695</c:v>
                </c:pt>
                <c:pt idx="5">
                  <c:v>81.277017528537698</c:v>
                </c:pt>
                <c:pt idx="6">
                  <c:v>90.307797253930801</c:v>
                </c:pt>
                <c:pt idx="7">
                  <c:v>99.338576979323904</c:v>
                </c:pt>
                <c:pt idx="8">
                  <c:v>108.36935670471701</c:v>
                </c:pt>
                <c:pt idx="9">
                  <c:v>117.40013643011</c:v>
                </c:pt>
                <c:pt idx="10">
                  <c:v>126.430916155503</c:v>
                </c:pt>
                <c:pt idx="11">
                  <c:v>135.461695880896</c:v>
                </c:pt>
                <c:pt idx="12">
                  <c:v>144.49247560628899</c:v>
                </c:pt>
                <c:pt idx="13">
                  <c:v>153.52325533168201</c:v>
                </c:pt>
                <c:pt idx="14">
                  <c:v>162.554035057075</c:v>
                </c:pt>
                <c:pt idx="15">
                  <c:v>171.58481478246901</c:v>
                </c:pt>
                <c:pt idx="16">
                  <c:v>180.615594507862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A3 TDI 184!$F$18</c15:sqref>
                        </c15:formulaRef>
                      </c:ext>
                    </c:extLst>
                    <c:strCache>
                      <c:ptCount val="1"/>
                      <c:pt idx="0">
                        <c:v>4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28575">
              <a:solidFill>
                <a:srgbClr val="4472C4"/>
              </a:solidFill>
            </a:ln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</c:spPr>
          </c:marker>
          <c:val>
            <c:numRef>
              <c:f>A3 TDI 184!$G$20:$G$36</c:f>
              <c:numCache>
                <c:formatCode>0.0</c:formatCode>
                <c:ptCount val="17"/>
                <c:pt idx="0">
                  <c:v>49.705399649369603</c:v>
                </c:pt>
                <c:pt idx="1">
                  <c:v>62.131749561711999</c:v>
                </c:pt>
                <c:pt idx="2">
                  <c:v>74.558099474054501</c:v>
                </c:pt>
                <c:pt idx="3">
                  <c:v>86.984449386396804</c:v>
                </c:pt>
                <c:pt idx="4">
                  <c:v>99.410799298739207</c:v>
                </c:pt>
                <c:pt idx="5">
                  <c:v>111.83714921108199</c:v>
                </c:pt>
                <c:pt idx="6">
                  <c:v>124.263499123424</c:v>
                </c:pt>
                <c:pt idx="7">
                  <c:v>136.689849035766</c:v>
                </c:pt>
                <c:pt idx="8">
                  <c:v>149.116198948109</c:v>
                </c:pt>
                <c:pt idx="9">
                  <c:v>161.54254886045101</c:v>
                </c:pt>
                <c:pt idx="10">
                  <c:v>173.96889877279401</c:v>
                </c:pt>
                <c:pt idx="11">
                  <c:v>186.39524868513601</c:v>
                </c:pt>
                <c:pt idx="12">
                  <c:v>198.82159859747799</c:v>
                </c:pt>
                <c:pt idx="13">
                  <c:v>211.24794850982099</c:v>
                </c:pt>
                <c:pt idx="14">
                  <c:v>223.67429842216299</c:v>
                </c:pt>
                <c:pt idx="15">
                  <c:v>236.10064833450599</c:v>
                </c:pt>
                <c:pt idx="16">
                  <c:v>248.526998246848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A3 TDI 184!$G$18</c15:sqref>
                        </c15:formulaRef>
                      </c:ext>
                    </c:extLst>
                    <c:strCache>
                      <c:ptCount val="1"/>
                      <c:pt idx="0">
                        <c:v>5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28575">
              <a:solidFill>
                <a:srgbClr val="70AD47"/>
              </a:solidFill>
            </a:ln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</c:spPr>
          </c:marker>
          <c:val>
            <c:numRef>
              <c:f>A3 TDI 184!$H$20:$H$36</c:f>
              <c:numCache>
                <c:formatCode>0.0</c:formatCode>
                <c:ptCount val="17"/>
                <c:pt idx="0">
                  <c:v>56.306898040301498</c:v>
                </c:pt>
                <c:pt idx="1">
                  <c:v>70.383622550376899</c:v>
                </c:pt>
                <c:pt idx="2">
                  <c:v>84.460347060452307</c:v>
                </c:pt>
                <c:pt idx="3">
                  <c:v>98.537071570527701</c:v>
                </c:pt>
                <c:pt idx="4">
                  <c:v>112.613796080603</c:v>
                </c:pt>
                <c:pt idx="5">
                  <c:v>126.69052059067801</c:v>
                </c:pt>
                <c:pt idx="6">
                  <c:v>140.767245100754</c:v>
                </c:pt>
                <c:pt idx="7">
                  <c:v>154.84396961082899</c:v>
                </c:pt>
                <c:pt idx="8">
                  <c:v>168.92069412090501</c:v>
                </c:pt>
                <c:pt idx="9">
                  <c:v>182.99741863098001</c:v>
                </c:pt>
                <c:pt idx="10">
                  <c:v>197.074143141055</c:v>
                </c:pt>
                <c:pt idx="11">
                  <c:v>211.15086765113099</c:v>
                </c:pt>
                <c:pt idx="12">
                  <c:v>225.22759216120599</c:v>
                </c:pt>
                <c:pt idx="13">
                  <c:v>239.30431667128099</c:v>
                </c:pt>
                <c:pt idx="14">
                  <c:v>253.38104118135701</c:v>
                </c:pt>
                <c:pt idx="15">
                  <c:v>267.45776569143197</c:v>
                </c:pt>
                <c:pt idx="16">
                  <c:v>281.53449020150799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A3 TDI 184!$H$18</c15:sqref>
                        </c15:formulaRef>
                      </c:ext>
                    </c:extLst>
                    <c:strCache>
                      <c:ptCount val="1"/>
                      <c:pt idx="0">
                        <c:v>6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A3 TDI 184!$B$20:$B$36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1250</c:v>
                      </c:pt>
                      <c:pt idx="2">
                        <c:v>1500</c:v>
                      </c:pt>
                      <c:pt idx="3">
                        <c:v>1750</c:v>
                      </c:pt>
                      <c:pt idx="4">
                        <c:v>2000</c:v>
                      </c:pt>
                      <c:pt idx="5">
                        <c:v>2250</c:v>
                      </c:pt>
                      <c:pt idx="6">
                        <c:v>2500</c:v>
                      </c:pt>
                      <c:pt idx="7">
                        <c:v>2750</c:v>
                      </c:pt>
                      <c:pt idx="8">
                        <c:v>3000</c:v>
                      </c:pt>
                      <c:pt idx="9">
                        <c:v>3250</c:v>
                      </c:pt>
                      <c:pt idx="10">
                        <c:v>3500</c:v>
                      </c:pt>
                      <c:pt idx="11">
                        <c:v>3750</c:v>
                      </c:pt>
                      <c:pt idx="12">
                        <c:v>4000</c:v>
                      </c:pt>
                      <c:pt idx="13">
                        <c:v>4250</c:v>
                      </c:pt>
                      <c:pt idx="14">
                        <c:v>4500</c:v>
                      </c:pt>
                      <c:pt idx="15">
                        <c:v>4750</c:v>
                      </c:pt>
                      <c:pt idx="16">
                        <c:v>5000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6874752"/>
        <c:axId val="-1836873120"/>
      </c:lineChart>
      <c:catAx>
        <c:axId val="-1836874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525">
            <a:solidFill>
              <a:srgbClr val="D9D9D9"/>
            </a:solidFill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836873120"/>
        <c:crosses val="autoZero"/>
        <c:auto val="1"/>
        <c:lblAlgn val="ctr"/>
        <c:lblOffset val="100"/>
        <c:noMultiLvlLbl val="0"/>
      </c:catAx>
      <c:valAx>
        <c:axId val="-1836873120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836874752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baseline="0">
              <a:solidFill>
                <a:srgbClr val="333333"/>
              </a:solidFill>
              <a:latin typeface="+mn-lt"/>
              <a:ea typeface="+mn-lt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9525"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baseline="0">
                <a:solidFill>
                  <a:srgbClr val="FF0000"/>
                </a:solidFill>
              </a:defRPr>
            </a:pPr>
            <a:r>
              <a:rPr lang="ko-KR" altLang="en-US" sz="1175" b="1" i="0" u="none" baseline="0">
                <a:solidFill>
                  <a:srgbClr val="FF0000"/>
                </a:solidFill>
                <a:latin typeface="Arial"/>
                <a:ea typeface="Arial"/>
              </a:rPr>
              <a:t>Diagramme des vitesses</a:t>
            </a:r>
          </a:p>
        </c:rich>
      </c:tx>
      <c:layout>
        <c:manualLayout>
          <c:xMode val="edge"/>
          <c:yMode val="edge"/>
          <c:x val="0.36029411764705882"/>
          <c:y val="1.1933174224343675E-2"/>
        </c:manualLayout>
      </c:layout>
      <c:overlay val="0"/>
      <c:spPr>
        <a:solidFill>
          <a:srgbClr val="FFFFFF"/>
        </a:solidFill>
        <a:ln w="3175">
          <a:solidFill>
            <a:srgbClr val="FF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0588235294117646E-2"/>
          <c:y val="0.12887828162291171"/>
          <c:w val="0.91029411764705881"/>
          <c:h val="0.737470167064439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FF00"/>
              </a:solidFill>
            </a:ln>
          </c:spPr>
          <c:marker>
            <c:symbol val="diamond"/>
            <c:size val="5"/>
            <c:spPr>
              <a:solidFill>
                <a:srgbClr val="00FF00"/>
              </a:solidFill>
              <a:ln w="4445">
                <a:solidFill>
                  <a:srgbClr val="00FF00"/>
                </a:solidFill>
              </a:ln>
            </c:spPr>
          </c:marker>
          <c:val>
            <c:numRef>
              <c:f>FZ6 N S2!$C$22:$C$35</c:f>
              <c:numCache>
                <c:formatCode>0.0</c:formatCode>
                <c:ptCount val="14"/>
                <c:pt idx="0">
                  <c:v>7.4213732229370901</c:v>
                </c:pt>
                <c:pt idx="1">
                  <c:v>14.8427464458742</c:v>
                </c:pt>
                <c:pt idx="2">
                  <c:v>22.264119668811301</c:v>
                </c:pt>
                <c:pt idx="3">
                  <c:v>29.6854928917484</c:v>
                </c:pt>
                <c:pt idx="4">
                  <c:v>37.106866114685403</c:v>
                </c:pt>
                <c:pt idx="5">
                  <c:v>44.528239337622502</c:v>
                </c:pt>
                <c:pt idx="6">
                  <c:v>51.949612560559601</c:v>
                </c:pt>
                <c:pt idx="7">
                  <c:v>59.3709857834967</c:v>
                </c:pt>
                <c:pt idx="8">
                  <c:v>66.792359006433799</c:v>
                </c:pt>
                <c:pt idx="9">
                  <c:v>74.213732229370905</c:v>
                </c:pt>
                <c:pt idx="10">
                  <c:v>81.635105452307997</c:v>
                </c:pt>
                <c:pt idx="11">
                  <c:v>89.056478675245003</c:v>
                </c:pt>
                <c:pt idx="12">
                  <c:v>96.477851898182095</c:v>
                </c:pt>
                <c:pt idx="13">
                  <c:v>103.899225121119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0000"/>
              </a:solidFill>
              <a:ln w="4445">
                <a:solidFill>
                  <a:srgbClr val="FF0000"/>
                </a:solidFill>
              </a:ln>
            </c:spPr>
          </c:marker>
          <c:val>
            <c:numRef>
              <c:f>FZ6 N S2!$D$22:$D$35</c:f>
              <c:numCache>
                <c:formatCode>0.0</c:formatCode>
                <c:ptCount val="14"/>
                <c:pt idx="0">
                  <c:v>10.848088439896699</c:v>
                </c:pt>
                <c:pt idx="1">
                  <c:v>21.696176879793502</c:v>
                </c:pt>
                <c:pt idx="2">
                  <c:v>32.544265319690197</c:v>
                </c:pt>
                <c:pt idx="3">
                  <c:v>43.392353759587003</c:v>
                </c:pt>
                <c:pt idx="4">
                  <c:v>54.240442199483702</c:v>
                </c:pt>
                <c:pt idx="5">
                  <c:v>65.088530639380394</c:v>
                </c:pt>
                <c:pt idx="6">
                  <c:v>75.936619079277193</c:v>
                </c:pt>
                <c:pt idx="7">
                  <c:v>86.784707519173907</c:v>
                </c:pt>
                <c:pt idx="8">
                  <c:v>97.632795959070606</c:v>
                </c:pt>
                <c:pt idx="9">
                  <c:v>108.48088439896701</c:v>
                </c:pt>
                <c:pt idx="10">
                  <c:v>119.328972838864</c:v>
                </c:pt>
                <c:pt idx="11">
                  <c:v>130.17706127876099</c:v>
                </c:pt>
                <c:pt idx="12">
                  <c:v>141.02514971865801</c:v>
                </c:pt>
                <c:pt idx="13">
                  <c:v>151.87323815855399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 w="4445">
                <a:solidFill>
                  <a:srgbClr val="FFFF00"/>
                </a:solidFill>
              </a:ln>
            </c:spPr>
          </c:marker>
          <c:val>
            <c:numRef>
              <c:f>FZ6 N S2!$E$22:$E$35</c:f>
              <c:numCache>
                <c:formatCode>0.0</c:formatCode>
                <c:ptCount val="14"/>
                <c:pt idx="0">
                  <c:v>13.574054108277</c:v>
                </c:pt>
                <c:pt idx="1">
                  <c:v>27.148108216553901</c:v>
                </c:pt>
                <c:pt idx="2">
                  <c:v>40.722162324830897</c:v>
                </c:pt>
                <c:pt idx="3">
                  <c:v>54.296216433107801</c:v>
                </c:pt>
                <c:pt idx="4">
                  <c:v>67.870270541384798</c:v>
                </c:pt>
                <c:pt idx="5">
                  <c:v>81.444324649661795</c:v>
                </c:pt>
                <c:pt idx="6">
                  <c:v>95.018378757938706</c:v>
                </c:pt>
                <c:pt idx="7">
                  <c:v>108.592432866216</c:v>
                </c:pt>
                <c:pt idx="8">
                  <c:v>122.166486974493</c:v>
                </c:pt>
                <c:pt idx="9">
                  <c:v>135.74054108276999</c:v>
                </c:pt>
                <c:pt idx="10">
                  <c:v>149.314595191047</c:v>
                </c:pt>
                <c:pt idx="11">
                  <c:v>162.88864929932399</c:v>
                </c:pt>
                <c:pt idx="12">
                  <c:v>176.462703407601</c:v>
                </c:pt>
                <c:pt idx="13">
                  <c:v>190.03675751587701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</a:ln>
          </c:spPr>
          <c:marker>
            <c:symbol val="x"/>
            <c:size val="5"/>
            <c:spPr>
              <a:noFill/>
              <a:ln w="4445">
                <a:solidFill>
                  <a:srgbClr val="00FFFF"/>
                </a:solidFill>
              </a:ln>
            </c:spPr>
          </c:marker>
          <c:val>
            <c:numRef>
              <c:f>FZ6 N S2!$F$22:$F$35</c:f>
              <c:numCache>
                <c:formatCode>0.0</c:formatCode>
                <c:ptCount val="14"/>
                <c:pt idx="0">
                  <c:v>15.844882364950401</c:v>
                </c:pt>
                <c:pt idx="1">
                  <c:v>31.689764729900901</c:v>
                </c:pt>
                <c:pt idx="2">
                  <c:v>47.534647094851401</c:v>
                </c:pt>
                <c:pt idx="3">
                  <c:v>63.379529459801802</c:v>
                </c:pt>
                <c:pt idx="4">
                  <c:v>79.224411824752295</c:v>
                </c:pt>
                <c:pt idx="5">
                  <c:v>95.069294189702703</c:v>
                </c:pt>
                <c:pt idx="6">
                  <c:v>110.914176554653</c:v>
                </c:pt>
                <c:pt idx="7">
                  <c:v>126.759058919604</c:v>
                </c:pt>
                <c:pt idx="8">
                  <c:v>142.603941284554</c:v>
                </c:pt>
                <c:pt idx="9">
                  <c:v>158.44882364950499</c:v>
                </c:pt>
                <c:pt idx="10">
                  <c:v>174.29370601445501</c:v>
                </c:pt>
                <c:pt idx="11">
                  <c:v>190.13858837940501</c:v>
                </c:pt>
                <c:pt idx="12">
                  <c:v>205.983470744356</c:v>
                </c:pt>
                <c:pt idx="13">
                  <c:v>221.82835310930599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12700">
              <a:solidFill>
                <a:srgbClr val="0000FF"/>
              </a:solidFill>
            </a:ln>
          </c:spPr>
          <c:marker>
            <c:symbol val="star"/>
            <c:size val="5"/>
            <c:spPr>
              <a:noFill/>
              <a:ln w="4445">
                <a:solidFill>
                  <a:srgbClr val="0000FF"/>
                </a:solidFill>
              </a:ln>
            </c:spPr>
          </c:marker>
          <c:val>
            <c:numRef>
              <c:f>FZ6 N S2!$G$22:$G$35</c:f>
              <c:numCache>
                <c:formatCode>0.0</c:formatCode>
                <c:ptCount val="14"/>
                <c:pt idx="0">
                  <c:v>17.748931254184001</c:v>
                </c:pt>
                <c:pt idx="1">
                  <c:v>35.497862508368001</c:v>
                </c:pt>
                <c:pt idx="2">
                  <c:v>53.246793762552002</c:v>
                </c:pt>
                <c:pt idx="3">
                  <c:v>70.995725016736003</c:v>
                </c:pt>
                <c:pt idx="4">
                  <c:v>88.744656270920004</c:v>
                </c:pt>
                <c:pt idx="5">
                  <c:v>106.493587525104</c:v>
                </c:pt>
                <c:pt idx="6">
                  <c:v>124.24251877928801</c:v>
                </c:pt>
                <c:pt idx="7">
                  <c:v>141.99145003347201</c:v>
                </c:pt>
                <c:pt idx="8">
                  <c:v>159.74038128765599</c:v>
                </c:pt>
                <c:pt idx="9">
                  <c:v>177.48931254184001</c:v>
                </c:pt>
                <c:pt idx="10">
                  <c:v>195.23824379602399</c:v>
                </c:pt>
                <c:pt idx="11">
                  <c:v>212.98717505020801</c:v>
                </c:pt>
                <c:pt idx="12">
                  <c:v>230.736106304392</c:v>
                </c:pt>
                <c:pt idx="13">
                  <c:v>248.48503755857601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12700">
              <a:solidFill>
                <a:srgbClr val="FF00FF"/>
              </a:solidFill>
            </a:ln>
          </c:spPr>
          <c:marker>
            <c:symbol val="circle"/>
            <c:size val="5"/>
            <c:spPr>
              <a:solidFill>
                <a:srgbClr val="FF00FF"/>
              </a:solidFill>
              <a:ln w="4445">
                <a:solidFill>
                  <a:srgbClr val="FF00FF"/>
                </a:solidFill>
              </a:ln>
            </c:spPr>
          </c:marker>
          <c:val>
            <c:numRef>
              <c:f>FZ6 N S2!$H$22:$H$35</c:f>
              <c:numCache>
                <c:formatCode>0.0</c:formatCode>
                <c:ptCount val="14"/>
                <c:pt idx="0">
                  <c:v>19.5025191066288</c:v>
                </c:pt>
                <c:pt idx="1">
                  <c:v>39.0050382132575</c:v>
                </c:pt>
                <c:pt idx="2">
                  <c:v>58.507557319886303</c:v>
                </c:pt>
                <c:pt idx="3">
                  <c:v>78.010076426514999</c:v>
                </c:pt>
                <c:pt idx="4">
                  <c:v>97.512595533143795</c:v>
                </c:pt>
                <c:pt idx="5">
                  <c:v>117.015114639773</c:v>
                </c:pt>
                <c:pt idx="6">
                  <c:v>136.517633746401</c:v>
                </c:pt>
                <c:pt idx="7">
                  <c:v>156.02015285303</c:v>
                </c:pt>
                <c:pt idx="8">
                  <c:v>175.52267195965899</c:v>
                </c:pt>
                <c:pt idx="9">
                  <c:v>195.02519106628799</c:v>
                </c:pt>
                <c:pt idx="10">
                  <c:v>214.52771017291599</c:v>
                </c:pt>
                <c:pt idx="11">
                  <c:v>234.03022927954501</c:v>
                </c:pt>
                <c:pt idx="12">
                  <c:v>253.53274838617401</c:v>
                </c:pt>
                <c:pt idx="13">
                  <c:v>273.03526749280297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6879648"/>
        <c:axId val="-1836878016"/>
      </c:lineChart>
      <c:catAx>
        <c:axId val="-18368796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Régime (tr/min)</a:t>
                </a:r>
              </a:p>
            </c:rich>
          </c:tx>
          <c:layout>
            <c:manualLayout>
              <c:xMode val="edge"/>
              <c:yMode val="edge"/>
              <c:x val="0.4602941176470588"/>
              <c:y val="0.9307875894988066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836878016"/>
        <c:crosses val="autoZero"/>
        <c:auto val="1"/>
        <c:lblAlgn val="ctr"/>
        <c:lblOffset val="100"/>
        <c:tickMarkSkip val="1"/>
        <c:noMultiLvlLbl val="0"/>
      </c:catAx>
      <c:valAx>
        <c:axId val="-1836878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Vitesse (Km/h)</a:t>
                </a:r>
              </a:p>
            </c:rich>
          </c:tx>
          <c:layout>
            <c:manualLayout>
              <c:xMode val="edge"/>
              <c:yMode val="edge"/>
              <c:x val="7.3529411764705881E-3"/>
              <c:y val="7.1599045346062054E-2"/>
            </c:manualLayout>
          </c:layout>
          <c:overlay val="0"/>
          <c:spPr>
            <a:noFill/>
            <a:ln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836879648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304052"/>
            </a:gs>
          </a:gsLst>
          <a:lin ang="5400000" scaled="1"/>
        </a:gradFill>
        <a:ln w="12700">
          <a:solidFill>
            <a:srgbClr val="FFFFFF"/>
          </a:solidFill>
        </a:ln>
      </c:spPr>
    </c:plotArea>
    <c:legend>
      <c:legendPos val="r"/>
      <c:layout>
        <c:manualLayout>
          <c:xMode val="edge"/>
          <c:yMode val="edge"/>
          <c:x val="0.12058823529411765"/>
          <c:y val="0.23150357995226731"/>
          <c:w val="0.13529411764705881"/>
          <c:h val="0.27446300715990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</a:ln>
      </c:spPr>
      <c:txPr>
        <a:bodyPr/>
        <a:lstStyle/>
        <a:p>
          <a:pPr>
            <a:defRPr sz="735" b="0" i="0" u="none" baseline="0">
              <a:solidFill>
                <a:srgbClr val="000000"/>
              </a:solidFill>
              <a:latin typeface="Arial"/>
              <a:ea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baseline="0">
                <a:solidFill>
                  <a:srgbClr val="333333"/>
                </a:solidFill>
              </a:defRPr>
            </a:pPr>
            <a:r>
              <a:rPr lang="ko-KR" altLang="en-US" sz="1400" b="0" i="0" u="none" baseline="0">
                <a:solidFill>
                  <a:srgbClr val="333333"/>
                </a:solidFill>
                <a:latin typeface="+mn-lt"/>
                <a:ea typeface="+mn-lt"/>
              </a:rPr>
              <a:t>Speed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>
              <a:solidFill>
                <a:srgbClr val="5B9BD5"/>
              </a:solidFill>
            </a:ln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</c:spPr>
          </c:marker>
          <c:val>
            <c:numRef>
              <c:f>FZ6 N S2!$C$22:$C$35</c:f>
              <c:numCache>
                <c:formatCode>0.0</c:formatCode>
                <c:ptCount val="14"/>
                <c:pt idx="0">
                  <c:v>7.4213732229370901</c:v>
                </c:pt>
                <c:pt idx="1">
                  <c:v>14.8427464458742</c:v>
                </c:pt>
                <c:pt idx="2">
                  <c:v>22.264119668811301</c:v>
                </c:pt>
                <c:pt idx="3">
                  <c:v>29.6854928917484</c:v>
                </c:pt>
                <c:pt idx="4">
                  <c:v>37.106866114685403</c:v>
                </c:pt>
                <c:pt idx="5">
                  <c:v>44.528239337622502</c:v>
                </c:pt>
                <c:pt idx="6">
                  <c:v>51.949612560559601</c:v>
                </c:pt>
                <c:pt idx="7">
                  <c:v>59.3709857834967</c:v>
                </c:pt>
                <c:pt idx="8">
                  <c:v>66.792359006433799</c:v>
                </c:pt>
                <c:pt idx="9">
                  <c:v>74.213732229370905</c:v>
                </c:pt>
                <c:pt idx="10">
                  <c:v>81.635105452307997</c:v>
                </c:pt>
                <c:pt idx="11">
                  <c:v>89.056478675245003</c:v>
                </c:pt>
                <c:pt idx="12">
                  <c:v>96.477851898182095</c:v>
                </c:pt>
                <c:pt idx="13">
                  <c:v>103.899225121119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S2!$C$20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28575">
              <a:solidFill>
                <a:srgbClr val="ED7D31"/>
              </a:solidFill>
            </a:ln>
          </c:spPr>
          <c:marker>
            <c:symbol val="circle"/>
            <c:size val="5"/>
            <c:spPr>
              <a:solidFill>
                <a:srgbClr val="ED7D31"/>
              </a:solidFill>
              <a:ln w="9525">
                <a:solidFill>
                  <a:srgbClr val="ED7D31"/>
                </a:solidFill>
              </a:ln>
            </c:spPr>
          </c:marker>
          <c:val>
            <c:numRef>
              <c:f>FZ6 N S2!$D$22:$D$35</c:f>
              <c:numCache>
                <c:formatCode>0.0</c:formatCode>
                <c:ptCount val="14"/>
                <c:pt idx="0">
                  <c:v>10.848088439896699</c:v>
                </c:pt>
                <c:pt idx="1">
                  <c:v>21.696176879793502</c:v>
                </c:pt>
                <c:pt idx="2">
                  <c:v>32.544265319690197</c:v>
                </c:pt>
                <c:pt idx="3">
                  <c:v>43.392353759587003</c:v>
                </c:pt>
                <c:pt idx="4">
                  <c:v>54.240442199483702</c:v>
                </c:pt>
                <c:pt idx="5">
                  <c:v>65.088530639380394</c:v>
                </c:pt>
                <c:pt idx="6">
                  <c:v>75.936619079277193</c:v>
                </c:pt>
                <c:pt idx="7">
                  <c:v>86.784707519173907</c:v>
                </c:pt>
                <c:pt idx="8">
                  <c:v>97.632795959070606</c:v>
                </c:pt>
                <c:pt idx="9">
                  <c:v>108.48088439896701</c:v>
                </c:pt>
                <c:pt idx="10">
                  <c:v>119.328972838864</c:v>
                </c:pt>
                <c:pt idx="11">
                  <c:v>130.17706127876099</c:v>
                </c:pt>
                <c:pt idx="12">
                  <c:v>141.02514971865801</c:v>
                </c:pt>
                <c:pt idx="13">
                  <c:v>151.87323815855399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S2!$D$20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28575">
              <a:solidFill>
                <a:srgbClr val="A5A5A5"/>
              </a:solidFill>
            </a:ln>
          </c:spPr>
          <c:marker>
            <c:symbol val="circle"/>
            <c:size val="5"/>
            <c:spPr>
              <a:solidFill>
                <a:srgbClr val="A5A5A5"/>
              </a:solidFill>
              <a:ln w="9525">
                <a:solidFill>
                  <a:srgbClr val="A5A5A5"/>
                </a:solidFill>
              </a:ln>
            </c:spPr>
          </c:marker>
          <c:val>
            <c:numRef>
              <c:f>FZ6 N S2!$E$22:$E$35</c:f>
              <c:numCache>
                <c:formatCode>0.0</c:formatCode>
                <c:ptCount val="14"/>
                <c:pt idx="0">
                  <c:v>13.574054108277</c:v>
                </c:pt>
                <c:pt idx="1">
                  <c:v>27.148108216553901</c:v>
                </c:pt>
                <c:pt idx="2">
                  <c:v>40.722162324830897</c:v>
                </c:pt>
                <c:pt idx="3">
                  <c:v>54.296216433107801</c:v>
                </c:pt>
                <c:pt idx="4">
                  <c:v>67.870270541384798</c:v>
                </c:pt>
                <c:pt idx="5">
                  <c:v>81.444324649661795</c:v>
                </c:pt>
                <c:pt idx="6">
                  <c:v>95.018378757938706</c:v>
                </c:pt>
                <c:pt idx="7">
                  <c:v>108.592432866216</c:v>
                </c:pt>
                <c:pt idx="8">
                  <c:v>122.166486974493</c:v>
                </c:pt>
                <c:pt idx="9">
                  <c:v>135.74054108276999</c:v>
                </c:pt>
                <c:pt idx="10">
                  <c:v>149.314595191047</c:v>
                </c:pt>
                <c:pt idx="11">
                  <c:v>162.88864929932399</c:v>
                </c:pt>
                <c:pt idx="12">
                  <c:v>176.462703407601</c:v>
                </c:pt>
                <c:pt idx="13">
                  <c:v>190.03675751587701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S2!$E$20</c15:sqref>
                        </c15:formulaRef>
                      </c:ext>
                    </c:extLst>
                    <c:strCache>
                      <c:ptCount val="1"/>
                      <c:pt idx="0">
                        <c:v>3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28575">
              <a:solidFill>
                <a:srgbClr val="FFC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</c:spPr>
          </c:marker>
          <c:val>
            <c:numRef>
              <c:f>FZ6 N S2!$F$22:$F$35</c:f>
              <c:numCache>
                <c:formatCode>0.0</c:formatCode>
                <c:ptCount val="14"/>
                <c:pt idx="0">
                  <c:v>15.844882364950401</c:v>
                </c:pt>
                <c:pt idx="1">
                  <c:v>31.689764729900901</c:v>
                </c:pt>
                <c:pt idx="2">
                  <c:v>47.534647094851401</c:v>
                </c:pt>
                <c:pt idx="3">
                  <c:v>63.379529459801802</c:v>
                </c:pt>
                <c:pt idx="4">
                  <c:v>79.224411824752295</c:v>
                </c:pt>
                <c:pt idx="5">
                  <c:v>95.069294189702703</c:v>
                </c:pt>
                <c:pt idx="6">
                  <c:v>110.914176554653</c:v>
                </c:pt>
                <c:pt idx="7">
                  <c:v>126.759058919604</c:v>
                </c:pt>
                <c:pt idx="8">
                  <c:v>142.603941284554</c:v>
                </c:pt>
                <c:pt idx="9">
                  <c:v>158.44882364950499</c:v>
                </c:pt>
                <c:pt idx="10">
                  <c:v>174.29370601445501</c:v>
                </c:pt>
                <c:pt idx="11">
                  <c:v>190.13858837940501</c:v>
                </c:pt>
                <c:pt idx="12">
                  <c:v>205.983470744356</c:v>
                </c:pt>
                <c:pt idx="13">
                  <c:v>221.82835310930599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S2!$F$20</c15:sqref>
                        </c15:formulaRef>
                      </c:ext>
                    </c:extLst>
                    <c:strCache>
                      <c:ptCount val="1"/>
                      <c:pt idx="0">
                        <c:v>4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28575">
              <a:solidFill>
                <a:srgbClr val="4472C4"/>
              </a:solidFill>
            </a:ln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</c:spPr>
          </c:marker>
          <c:val>
            <c:numRef>
              <c:f>FZ6 N S2!$G$22:$G$35</c:f>
              <c:numCache>
                <c:formatCode>0.0</c:formatCode>
                <c:ptCount val="14"/>
                <c:pt idx="0">
                  <c:v>17.748931254184001</c:v>
                </c:pt>
                <c:pt idx="1">
                  <c:v>35.497862508368001</c:v>
                </c:pt>
                <c:pt idx="2">
                  <c:v>53.246793762552002</c:v>
                </c:pt>
                <c:pt idx="3">
                  <c:v>70.995725016736003</c:v>
                </c:pt>
                <c:pt idx="4">
                  <c:v>88.744656270920004</c:v>
                </c:pt>
                <c:pt idx="5">
                  <c:v>106.493587525104</c:v>
                </c:pt>
                <c:pt idx="6">
                  <c:v>124.24251877928801</c:v>
                </c:pt>
                <c:pt idx="7">
                  <c:v>141.99145003347201</c:v>
                </c:pt>
                <c:pt idx="8">
                  <c:v>159.74038128765599</c:v>
                </c:pt>
                <c:pt idx="9">
                  <c:v>177.48931254184001</c:v>
                </c:pt>
                <c:pt idx="10">
                  <c:v>195.23824379602399</c:v>
                </c:pt>
                <c:pt idx="11">
                  <c:v>212.98717505020801</c:v>
                </c:pt>
                <c:pt idx="12">
                  <c:v>230.736106304392</c:v>
                </c:pt>
                <c:pt idx="13">
                  <c:v>248.48503755857601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S2!$G$20</c15:sqref>
                        </c15:formulaRef>
                      </c:ext>
                    </c:extLst>
                    <c:strCache>
                      <c:ptCount val="1"/>
                      <c:pt idx="0">
                        <c:v>5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28575">
              <a:solidFill>
                <a:srgbClr val="70AD47"/>
              </a:solidFill>
            </a:ln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</c:spPr>
          </c:marker>
          <c:val>
            <c:numRef>
              <c:f>FZ6 N S2!$H$22:$H$35</c:f>
              <c:numCache>
                <c:formatCode>0.0</c:formatCode>
                <c:ptCount val="14"/>
                <c:pt idx="0">
                  <c:v>19.5025191066288</c:v>
                </c:pt>
                <c:pt idx="1">
                  <c:v>39.0050382132575</c:v>
                </c:pt>
                <c:pt idx="2">
                  <c:v>58.507557319886303</c:v>
                </c:pt>
                <c:pt idx="3">
                  <c:v>78.010076426514999</c:v>
                </c:pt>
                <c:pt idx="4">
                  <c:v>97.512595533143795</c:v>
                </c:pt>
                <c:pt idx="5">
                  <c:v>117.015114639773</c:v>
                </c:pt>
                <c:pt idx="6">
                  <c:v>136.517633746401</c:v>
                </c:pt>
                <c:pt idx="7">
                  <c:v>156.02015285303</c:v>
                </c:pt>
                <c:pt idx="8">
                  <c:v>175.52267195965899</c:v>
                </c:pt>
                <c:pt idx="9">
                  <c:v>195.02519106628799</c:v>
                </c:pt>
                <c:pt idx="10">
                  <c:v>214.52771017291599</c:v>
                </c:pt>
                <c:pt idx="11">
                  <c:v>234.03022927954501</c:v>
                </c:pt>
                <c:pt idx="12">
                  <c:v>253.53274838617401</c:v>
                </c:pt>
                <c:pt idx="13">
                  <c:v>273.03526749280297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S2!$H$20</c15:sqref>
                        </c15:formulaRef>
                      </c:ext>
                    </c:extLst>
                    <c:strCache>
                      <c:ptCount val="1"/>
                      <c:pt idx="0">
                        <c:v>6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6875296"/>
        <c:axId val="-1836870400"/>
      </c:lineChart>
      <c:catAx>
        <c:axId val="-1836875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525">
            <a:solidFill>
              <a:srgbClr val="D9D9D9"/>
            </a:solidFill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836870400"/>
        <c:crosses val="autoZero"/>
        <c:auto val="1"/>
        <c:lblAlgn val="ctr"/>
        <c:lblOffset val="100"/>
        <c:noMultiLvlLbl val="0"/>
      </c:catAx>
      <c:valAx>
        <c:axId val="-1836870400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836875296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baseline="0">
              <a:solidFill>
                <a:srgbClr val="333333"/>
              </a:solidFill>
              <a:latin typeface="+mn-lt"/>
              <a:ea typeface="+mn-lt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9525"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baseline="0">
                <a:solidFill>
                  <a:srgbClr val="FF0000"/>
                </a:solidFill>
              </a:defRPr>
            </a:pPr>
            <a:r>
              <a:rPr lang="ko-KR" altLang="en-US" sz="1175" b="1" i="0" u="none" baseline="0">
                <a:solidFill>
                  <a:srgbClr val="FF0000"/>
                </a:solidFill>
                <a:latin typeface="Arial"/>
                <a:ea typeface="Arial"/>
              </a:rPr>
              <a:t>Diagramme des vitesses</a:t>
            </a:r>
          </a:p>
        </c:rich>
      </c:tx>
      <c:layout>
        <c:manualLayout>
          <c:xMode val="edge"/>
          <c:yMode val="edge"/>
          <c:x val="0.36029411764705882"/>
          <c:y val="1.1933174224343675E-2"/>
        </c:manualLayout>
      </c:layout>
      <c:overlay val="0"/>
      <c:spPr>
        <a:solidFill>
          <a:srgbClr val="FFFFFF"/>
        </a:solidFill>
        <a:ln w="3175">
          <a:solidFill>
            <a:srgbClr val="FF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0588235294117646E-2"/>
          <c:y val="0.12887828162291171"/>
          <c:w val="0.91029411764705881"/>
          <c:h val="0.737470167064439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FF00"/>
              </a:solidFill>
            </a:ln>
          </c:spPr>
          <c:marker>
            <c:symbol val="diamond"/>
            <c:size val="5"/>
            <c:spPr>
              <a:solidFill>
                <a:srgbClr val="00FF00"/>
              </a:solidFill>
              <a:ln w="4445">
                <a:solidFill>
                  <a:srgbClr val="00FF00"/>
                </a:solidFill>
              </a:ln>
            </c:spPr>
          </c:marker>
          <c:val>
            <c:numRef>
              <c:f>FZ6 N S2(3)!$C$22:$C$35</c:f>
              <c:numCache>
                <c:formatCode>0.0</c:formatCode>
                <c:ptCount val="14"/>
                <c:pt idx="0">
                  <c:v>6.9590502335108102</c:v>
                </c:pt>
                <c:pt idx="1">
                  <c:v>13.918100467021601</c:v>
                </c:pt>
                <c:pt idx="2">
                  <c:v>20.8771507005324</c:v>
                </c:pt>
                <c:pt idx="3">
                  <c:v>27.836200934043202</c:v>
                </c:pt>
                <c:pt idx="4">
                  <c:v>34.795251167553999</c:v>
                </c:pt>
                <c:pt idx="5">
                  <c:v>41.754301401064801</c:v>
                </c:pt>
                <c:pt idx="6">
                  <c:v>48.713351634575602</c:v>
                </c:pt>
                <c:pt idx="7">
                  <c:v>55.672401868086403</c:v>
                </c:pt>
                <c:pt idx="8">
                  <c:v>62.631452101597198</c:v>
                </c:pt>
                <c:pt idx="9">
                  <c:v>69.590502335107999</c:v>
                </c:pt>
                <c:pt idx="10">
                  <c:v>76.549552568618907</c:v>
                </c:pt>
                <c:pt idx="11">
                  <c:v>83.508602802129701</c:v>
                </c:pt>
                <c:pt idx="12">
                  <c:v>90.467653035640495</c:v>
                </c:pt>
                <c:pt idx="13">
                  <c:v>97.426703269151304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0000"/>
              </a:solidFill>
              <a:ln w="4445">
                <a:solidFill>
                  <a:srgbClr val="FF0000"/>
                </a:solidFill>
              </a:ln>
            </c:spPr>
          </c:marker>
          <c:val>
            <c:numRef>
              <c:f>FZ6 N S2(3)!$D$22:$D$35</c:f>
              <c:numCache>
                <c:formatCode>0.0</c:formatCode>
                <c:ptCount val="14"/>
                <c:pt idx="0">
                  <c:v>10.172294280725099</c:v>
                </c:pt>
                <c:pt idx="1">
                  <c:v>20.344588561450198</c:v>
                </c:pt>
                <c:pt idx="2">
                  <c:v>30.516882842175299</c:v>
                </c:pt>
                <c:pt idx="3">
                  <c:v>40.689177122900396</c:v>
                </c:pt>
                <c:pt idx="4">
                  <c:v>50.861471403625501</c:v>
                </c:pt>
                <c:pt idx="5">
                  <c:v>61.033765684350499</c:v>
                </c:pt>
                <c:pt idx="6">
                  <c:v>71.206059965075596</c:v>
                </c:pt>
                <c:pt idx="7">
                  <c:v>81.378354245800693</c:v>
                </c:pt>
                <c:pt idx="8">
                  <c:v>91.550648526525805</c:v>
                </c:pt>
                <c:pt idx="9">
                  <c:v>101.722942807251</c:v>
                </c:pt>
                <c:pt idx="10">
                  <c:v>111.895237087976</c:v>
                </c:pt>
                <c:pt idx="11">
                  <c:v>122.067531368701</c:v>
                </c:pt>
                <c:pt idx="12">
                  <c:v>132.239825649426</c:v>
                </c:pt>
                <c:pt idx="13">
                  <c:v>142.41211993015099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 w="4445">
                <a:solidFill>
                  <a:srgbClr val="FFFF00"/>
                </a:solidFill>
              </a:ln>
            </c:spPr>
          </c:marker>
          <c:val>
            <c:numRef>
              <c:f>FZ6 N S2(3)!$E$22:$E$35</c:f>
              <c:numCache>
                <c:formatCode>0.0</c:formatCode>
                <c:ptCount val="14"/>
                <c:pt idx="0">
                  <c:v>12.7284427792878</c:v>
                </c:pt>
                <c:pt idx="1">
                  <c:v>25.4568855585755</c:v>
                </c:pt>
                <c:pt idx="2">
                  <c:v>38.185328337863297</c:v>
                </c:pt>
                <c:pt idx="3">
                  <c:v>50.913771117151001</c:v>
                </c:pt>
                <c:pt idx="4">
                  <c:v>63.642213896438797</c:v>
                </c:pt>
                <c:pt idx="5">
                  <c:v>76.370656675726494</c:v>
                </c:pt>
                <c:pt idx="6">
                  <c:v>89.099099455014297</c:v>
                </c:pt>
                <c:pt idx="7">
                  <c:v>101.827542234302</c:v>
                </c:pt>
                <c:pt idx="8">
                  <c:v>114.55598501359</c:v>
                </c:pt>
                <c:pt idx="9">
                  <c:v>127.28442779287801</c:v>
                </c:pt>
                <c:pt idx="10">
                  <c:v>140.01287057216501</c:v>
                </c:pt>
                <c:pt idx="11">
                  <c:v>152.74131335145299</c:v>
                </c:pt>
                <c:pt idx="12">
                  <c:v>165.46975613074099</c:v>
                </c:pt>
                <c:pt idx="13">
                  <c:v>178.19819891002899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</a:ln>
          </c:spPr>
          <c:marker>
            <c:symbol val="x"/>
            <c:size val="5"/>
            <c:spPr>
              <a:noFill/>
              <a:ln w="4445">
                <a:solidFill>
                  <a:srgbClr val="00FFFF"/>
                </a:solidFill>
              </a:ln>
            </c:spPr>
          </c:marker>
          <c:val>
            <c:numRef>
              <c:f>FZ6 N S2(3)!$F$22:$F$35</c:f>
              <c:numCache>
                <c:formatCode>0.0</c:formatCode>
                <c:ptCount val="14"/>
                <c:pt idx="0">
                  <c:v>14.8578071752226</c:v>
                </c:pt>
                <c:pt idx="1">
                  <c:v>29.7156143504452</c:v>
                </c:pt>
                <c:pt idx="2">
                  <c:v>44.573421525667897</c:v>
                </c:pt>
                <c:pt idx="3">
                  <c:v>59.4312287008905</c:v>
                </c:pt>
                <c:pt idx="4">
                  <c:v>74.289035876113104</c:v>
                </c:pt>
                <c:pt idx="5">
                  <c:v>89.146843051335694</c:v>
                </c:pt>
                <c:pt idx="6">
                  <c:v>104.004650226558</c:v>
                </c:pt>
                <c:pt idx="7">
                  <c:v>118.862457401781</c:v>
                </c:pt>
                <c:pt idx="8">
                  <c:v>133.720264577004</c:v>
                </c:pt>
                <c:pt idx="9">
                  <c:v>148.57807175222601</c:v>
                </c:pt>
                <c:pt idx="10">
                  <c:v>163.43587892744901</c:v>
                </c:pt>
                <c:pt idx="11">
                  <c:v>178.29368610267099</c:v>
                </c:pt>
                <c:pt idx="12">
                  <c:v>193.15149327789399</c:v>
                </c:pt>
                <c:pt idx="13">
                  <c:v>208.00930045311699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12700">
              <a:solidFill>
                <a:srgbClr val="0000FF"/>
              </a:solidFill>
            </a:ln>
          </c:spPr>
          <c:marker>
            <c:symbol val="star"/>
            <c:size val="5"/>
            <c:spPr>
              <a:noFill/>
              <a:ln w="4445">
                <a:solidFill>
                  <a:srgbClr val="0000FF"/>
                </a:solidFill>
              </a:ln>
            </c:spPr>
          </c:marker>
          <c:val>
            <c:numRef>
              <c:f>FZ6 N S2(3)!$G$22:$G$35</c:f>
              <c:numCache>
                <c:formatCode>0.0</c:formatCode>
                <c:ptCount val="14"/>
                <c:pt idx="0">
                  <c:v>16.643241146699001</c:v>
                </c:pt>
                <c:pt idx="1">
                  <c:v>33.286482293397903</c:v>
                </c:pt>
                <c:pt idx="2">
                  <c:v>49.9297234400969</c:v>
                </c:pt>
                <c:pt idx="3">
                  <c:v>66.572964586795806</c:v>
                </c:pt>
                <c:pt idx="4">
                  <c:v>83.216205733494803</c:v>
                </c:pt>
                <c:pt idx="5">
                  <c:v>99.859446880193701</c:v>
                </c:pt>
                <c:pt idx="6">
                  <c:v>116.502688026893</c:v>
                </c:pt>
                <c:pt idx="7">
                  <c:v>133.14592917359201</c:v>
                </c:pt>
                <c:pt idx="8">
                  <c:v>149.78917032029099</c:v>
                </c:pt>
                <c:pt idx="9">
                  <c:v>166.43241146699</c:v>
                </c:pt>
                <c:pt idx="10">
                  <c:v>183.07565261368799</c:v>
                </c:pt>
                <c:pt idx="11">
                  <c:v>199.718893760387</c:v>
                </c:pt>
                <c:pt idx="12">
                  <c:v>216.36213490708599</c:v>
                </c:pt>
                <c:pt idx="13">
                  <c:v>233.005376053785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12700">
              <a:solidFill>
                <a:srgbClr val="FF00FF"/>
              </a:solidFill>
            </a:ln>
          </c:spPr>
          <c:marker>
            <c:symbol val="circle"/>
            <c:size val="5"/>
            <c:spPr>
              <a:solidFill>
                <a:srgbClr val="FF00FF"/>
              </a:solidFill>
              <a:ln w="4445">
                <a:solidFill>
                  <a:srgbClr val="FF00FF"/>
                </a:solidFill>
              </a:ln>
            </c:spPr>
          </c:marker>
          <c:val>
            <c:numRef>
              <c:f>FZ6 N S2(3)!$H$22:$H$35</c:f>
              <c:numCache>
                <c:formatCode>0.0</c:formatCode>
                <c:ptCount val="14"/>
                <c:pt idx="0">
                  <c:v>18.287587224904701</c:v>
                </c:pt>
                <c:pt idx="1">
                  <c:v>36.575174449809303</c:v>
                </c:pt>
                <c:pt idx="2">
                  <c:v>54.862761674714001</c:v>
                </c:pt>
                <c:pt idx="3">
                  <c:v>73.150348899618706</c:v>
                </c:pt>
                <c:pt idx="4">
                  <c:v>91.437936124523304</c:v>
                </c:pt>
                <c:pt idx="5">
                  <c:v>109.725523349428</c:v>
                </c:pt>
                <c:pt idx="6">
                  <c:v>128.01311057433301</c:v>
                </c:pt>
                <c:pt idx="7">
                  <c:v>146.30069779923701</c:v>
                </c:pt>
                <c:pt idx="8">
                  <c:v>164.58828502414201</c:v>
                </c:pt>
                <c:pt idx="9">
                  <c:v>182.87587224904701</c:v>
                </c:pt>
                <c:pt idx="10">
                  <c:v>201.16345947395101</c:v>
                </c:pt>
                <c:pt idx="11">
                  <c:v>219.451046698856</c:v>
                </c:pt>
                <c:pt idx="12">
                  <c:v>237.738633923761</c:v>
                </c:pt>
                <c:pt idx="13">
                  <c:v>256.026221148665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6868224"/>
        <c:axId val="-1767949104"/>
      </c:lineChart>
      <c:catAx>
        <c:axId val="-18368682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Régime (tr/min)</a:t>
                </a:r>
              </a:p>
            </c:rich>
          </c:tx>
          <c:layout>
            <c:manualLayout>
              <c:xMode val="edge"/>
              <c:yMode val="edge"/>
              <c:x val="0.4602941176470588"/>
              <c:y val="0.9307875894988066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767949104"/>
        <c:crosses val="autoZero"/>
        <c:auto val="1"/>
        <c:lblAlgn val="ctr"/>
        <c:lblOffset val="100"/>
        <c:tickMarkSkip val="1"/>
        <c:noMultiLvlLbl val="0"/>
      </c:catAx>
      <c:valAx>
        <c:axId val="-1767949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Vitesse (Km/h)</a:t>
                </a:r>
              </a:p>
            </c:rich>
          </c:tx>
          <c:layout>
            <c:manualLayout>
              <c:xMode val="edge"/>
              <c:yMode val="edge"/>
              <c:x val="7.3529411764705881E-3"/>
              <c:y val="7.1599045346062054E-2"/>
            </c:manualLayout>
          </c:layout>
          <c:overlay val="0"/>
          <c:spPr>
            <a:noFill/>
            <a:ln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836868224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304052"/>
            </a:gs>
          </a:gsLst>
          <a:lin ang="5400000" scaled="1"/>
        </a:gradFill>
        <a:ln w="12700">
          <a:solidFill>
            <a:srgbClr val="FFFFFF"/>
          </a:solidFill>
        </a:ln>
      </c:spPr>
    </c:plotArea>
    <c:legend>
      <c:legendPos val="r"/>
      <c:layout>
        <c:manualLayout>
          <c:xMode val="edge"/>
          <c:yMode val="edge"/>
          <c:x val="0.12058823529411765"/>
          <c:y val="0.23150357995226731"/>
          <c:w val="0.13529411764705881"/>
          <c:h val="0.27446300715990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</a:ln>
      </c:spPr>
      <c:txPr>
        <a:bodyPr/>
        <a:lstStyle/>
        <a:p>
          <a:pPr>
            <a:defRPr sz="735" b="0" i="0" u="none" baseline="0">
              <a:solidFill>
                <a:srgbClr val="000000"/>
              </a:solidFill>
              <a:latin typeface="Arial"/>
              <a:ea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baseline="0">
                <a:solidFill>
                  <a:srgbClr val="333333"/>
                </a:solidFill>
              </a:defRPr>
            </a:pPr>
            <a:r>
              <a:rPr lang="ko-KR" altLang="en-US" sz="1400" b="0" i="0" u="none" baseline="0">
                <a:solidFill>
                  <a:srgbClr val="333333"/>
                </a:solidFill>
                <a:latin typeface="+mn-lt"/>
                <a:ea typeface="+mn-lt"/>
              </a:rPr>
              <a:t>Speed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>
              <a:solidFill>
                <a:srgbClr val="5B9BD5"/>
              </a:solidFill>
            </a:ln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</c:spPr>
          </c:marker>
          <c:val>
            <c:numRef>
              <c:f>FZ6 N S2(3)!$C$22:$C$35</c:f>
              <c:numCache>
                <c:formatCode>0.0</c:formatCode>
                <c:ptCount val="14"/>
                <c:pt idx="0">
                  <c:v>6.9590502335108102</c:v>
                </c:pt>
                <c:pt idx="1">
                  <c:v>13.918100467021601</c:v>
                </c:pt>
                <c:pt idx="2">
                  <c:v>20.8771507005324</c:v>
                </c:pt>
                <c:pt idx="3">
                  <c:v>27.836200934043202</c:v>
                </c:pt>
                <c:pt idx="4">
                  <c:v>34.795251167553999</c:v>
                </c:pt>
                <c:pt idx="5">
                  <c:v>41.754301401064801</c:v>
                </c:pt>
                <c:pt idx="6">
                  <c:v>48.713351634575602</c:v>
                </c:pt>
                <c:pt idx="7">
                  <c:v>55.672401868086403</c:v>
                </c:pt>
                <c:pt idx="8">
                  <c:v>62.631452101597198</c:v>
                </c:pt>
                <c:pt idx="9">
                  <c:v>69.590502335107999</c:v>
                </c:pt>
                <c:pt idx="10">
                  <c:v>76.549552568618907</c:v>
                </c:pt>
                <c:pt idx="11">
                  <c:v>83.508602802129701</c:v>
                </c:pt>
                <c:pt idx="12">
                  <c:v>90.467653035640495</c:v>
                </c:pt>
                <c:pt idx="13">
                  <c:v>97.426703269151304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S2(3)!$C$20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28575">
              <a:solidFill>
                <a:srgbClr val="ED7D31"/>
              </a:solidFill>
            </a:ln>
          </c:spPr>
          <c:marker>
            <c:symbol val="circle"/>
            <c:size val="5"/>
            <c:spPr>
              <a:solidFill>
                <a:srgbClr val="ED7D31"/>
              </a:solidFill>
              <a:ln w="9525">
                <a:solidFill>
                  <a:srgbClr val="ED7D31"/>
                </a:solidFill>
              </a:ln>
            </c:spPr>
          </c:marker>
          <c:val>
            <c:numRef>
              <c:f>FZ6 N S2(3)!$D$22:$D$35</c:f>
              <c:numCache>
                <c:formatCode>0.0</c:formatCode>
                <c:ptCount val="14"/>
                <c:pt idx="0">
                  <c:v>10.172294280725099</c:v>
                </c:pt>
                <c:pt idx="1">
                  <c:v>20.344588561450198</c:v>
                </c:pt>
                <c:pt idx="2">
                  <c:v>30.516882842175299</c:v>
                </c:pt>
                <c:pt idx="3">
                  <c:v>40.689177122900396</c:v>
                </c:pt>
                <c:pt idx="4">
                  <c:v>50.861471403625501</c:v>
                </c:pt>
                <c:pt idx="5">
                  <c:v>61.033765684350499</c:v>
                </c:pt>
                <c:pt idx="6">
                  <c:v>71.206059965075596</c:v>
                </c:pt>
                <c:pt idx="7">
                  <c:v>81.378354245800693</c:v>
                </c:pt>
                <c:pt idx="8">
                  <c:v>91.550648526525805</c:v>
                </c:pt>
                <c:pt idx="9">
                  <c:v>101.722942807251</c:v>
                </c:pt>
                <c:pt idx="10">
                  <c:v>111.895237087976</c:v>
                </c:pt>
                <c:pt idx="11">
                  <c:v>122.067531368701</c:v>
                </c:pt>
                <c:pt idx="12">
                  <c:v>132.239825649426</c:v>
                </c:pt>
                <c:pt idx="13">
                  <c:v>142.41211993015099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S2(3)!$D$20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28575">
              <a:solidFill>
                <a:srgbClr val="A5A5A5"/>
              </a:solidFill>
            </a:ln>
          </c:spPr>
          <c:marker>
            <c:symbol val="circle"/>
            <c:size val="5"/>
            <c:spPr>
              <a:solidFill>
                <a:srgbClr val="A5A5A5"/>
              </a:solidFill>
              <a:ln w="9525">
                <a:solidFill>
                  <a:srgbClr val="A5A5A5"/>
                </a:solidFill>
              </a:ln>
            </c:spPr>
          </c:marker>
          <c:val>
            <c:numRef>
              <c:f>FZ6 N S2(3)!$E$22:$E$35</c:f>
              <c:numCache>
                <c:formatCode>0.0</c:formatCode>
                <c:ptCount val="14"/>
                <c:pt idx="0">
                  <c:v>12.7284427792878</c:v>
                </c:pt>
                <c:pt idx="1">
                  <c:v>25.4568855585755</c:v>
                </c:pt>
                <c:pt idx="2">
                  <c:v>38.185328337863297</c:v>
                </c:pt>
                <c:pt idx="3">
                  <c:v>50.913771117151001</c:v>
                </c:pt>
                <c:pt idx="4">
                  <c:v>63.642213896438797</c:v>
                </c:pt>
                <c:pt idx="5">
                  <c:v>76.370656675726494</c:v>
                </c:pt>
                <c:pt idx="6">
                  <c:v>89.099099455014297</c:v>
                </c:pt>
                <c:pt idx="7">
                  <c:v>101.827542234302</c:v>
                </c:pt>
                <c:pt idx="8">
                  <c:v>114.55598501359</c:v>
                </c:pt>
                <c:pt idx="9">
                  <c:v>127.28442779287801</c:v>
                </c:pt>
                <c:pt idx="10">
                  <c:v>140.01287057216501</c:v>
                </c:pt>
                <c:pt idx="11">
                  <c:v>152.74131335145299</c:v>
                </c:pt>
                <c:pt idx="12">
                  <c:v>165.46975613074099</c:v>
                </c:pt>
                <c:pt idx="13">
                  <c:v>178.19819891002899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S2(3)!$E$20</c15:sqref>
                        </c15:formulaRef>
                      </c:ext>
                    </c:extLst>
                    <c:strCache>
                      <c:ptCount val="1"/>
                      <c:pt idx="0">
                        <c:v>3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28575">
              <a:solidFill>
                <a:srgbClr val="FFC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</c:spPr>
          </c:marker>
          <c:val>
            <c:numRef>
              <c:f>FZ6 N S2(3)!$F$22:$F$35</c:f>
              <c:numCache>
                <c:formatCode>0.0</c:formatCode>
                <c:ptCount val="14"/>
                <c:pt idx="0">
                  <c:v>14.8578071752226</c:v>
                </c:pt>
                <c:pt idx="1">
                  <c:v>29.7156143504452</c:v>
                </c:pt>
                <c:pt idx="2">
                  <c:v>44.573421525667897</c:v>
                </c:pt>
                <c:pt idx="3">
                  <c:v>59.4312287008905</c:v>
                </c:pt>
                <c:pt idx="4">
                  <c:v>74.289035876113104</c:v>
                </c:pt>
                <c:pt idx="5">
                  <c:v>89.146843051335694</c:v>
                </c:pt>
                <c:pt idx="6">
                  <c:v>104.004650226558</c:v>
                </c:pt>
                <c:pt idx="7">
                  <c:v>118.862457401781</c:v>
                </c:pt>
                <c:pt idx="8">
                  <c:v>133.720264577004</c:v>
                </c:pt>
                <c:pt idx="9">
                  <c:v>148.57807175222601</c:v>
                </c:pt>
                <c:pt idx="10">
                  <c:v>163.43587892744901</c:v>
                </c:pt>
                <c:pt idx="11">
                  <c:v>178.29368610267099</c:v>
                </c:pt>
                <c:pt idx="12">
                  <c:v>193.15149327789399</c:v>
                </c:pt>
                <c:pt idx="13">
                  <c:v>208.00930045311699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S2(3)!$F$20</c15:sqref>
                        </c15:formulaRef>
                      </c:ext>
                    </c:extLst>
                    <c:strCache>
                      <c:ptCount val="1"/>
                      <c:pt idx="0">
                        <c:v>4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28575">
              <a:solidFill>
                <a:srgbClr val="4472C4"/>
              </a:solidFill>
            </a:ln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</c:spPr>
          </c:marker>
          <c:val>
            <c:numRef>
              <c:f>FZ6 N S2(3)!$G$22:$G$35</c:f>
              <c:numCache>
                <c:formatCode>0.0</c:formatCode>
                <c:ptCount val="14"/>
                <c:pt idx="0">
                  <c:v>16.643241146699001</c:v>
                </c:pt>
                <c:pt idx="1">
                  <c:v>33.286482293397903</c:v>
                </c:pt>
                <c:pt idx="2">
                  <c:v>49.9297234400969</c:v>
                </c:pt>
                <c:pt idx="3">
                  <c:v>66.572964586795806</c:v>
                </c:pt>
                <c:pt idx="4">
                  <c:v>83.216205733494803</c:v>
                </c:pt>
                <c:pt idx="5">
                  <c:v>99.859446880193701</c:v>
                </c:pt>
                <c:pt idx="6">
                  <c:v>116.502688026893</c:v>
                </c:pt>
                <c:pt idx="7">
                  <c:v>133.14592917359201</c:v>
                </c:pt>
                <c:pt idx="8">
                  <c:v>149.78917032029099</c:v>
                </c:pt>
                <c:pt idx="9">
                  <c:v>166.43241146699</c:v>
                </c:pt>
                <c:pt idx="10">
                  <c:v>183.07565261368799</c:v>
                </c:pt>
                <c:pt idx="11">
                  <c:v>199.718893760387</c:v>
                </c:pt>
                <c:pt idx="12">
                  <c:v>216.36213490708599</c:v>
                </c:pt>
                <c:pt idx="13">
                  <c:v>233.005376053785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S2(3)!$G$20</c15:sqref>
                        </c15:formulaRef>
                      </c:ext>
                    </c:extLst>
                    <c:strCache>
                      <c:ptCount val="1"/>
                      <c:pt idx="0">
                        <c:v>5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28575">
              <a:solidFill>
                <a:srgbClr val="70AD47"/>
              </a:solidFill>
            </a:ln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</c:spPr>
          </c:marker>
          <c:val>
            <c:numRef>
              <c:f>FZ6 N S2(3)!$H$22:$H$35</c:f>
              <c:numCache>
                <c:formatCode>0.0</c:formatCode>
                <c:ptCount val="14"/>
                <c:pt idx="0">
                  <c:v>18.287587224904701</c:v>
                </c:pt>
                <c:pt idx="1">
                  <c:v>36.575174449809303</c:v>
                </c:pt>
                <c:pt idx="2">
                  <c:v>54.862761674714001</c:v>
                </c:pt>
                <c:pt idx="3">
                  <c:v>73.150348899618706</c:v>
                </c:pt>
                <c:pt idx="4">
                  <c:v>91.437936124523304</c:v>
                </c:pt>
                <c:pt idx="5">
                  <c:v>109.725523349428</c:v>
                </c:pt>
                <c:pt idx="6">
                  <c:v>128.01311057433301</c:v>
                </c:pt>
                <c:pt idx="7">
                  <c:v>146.30069779923701</c:v>
                </c:pt>
                <c:pt idx="8">
                  <c:v>164.58828502414201</c:v>
                </c:pt>
                <c:pt idx="9">
                  <c:v>182.87587224904701</c:v>
                </c:pt>
                <c:pt idx="10">
                  <c:v>201.16345947395101</c:v>
                </c:pt>
                <c:pt idx="11">
                  <c:v>219.451046698856</c:v>
                </c:pt>
                <c:pt idx="12">
                  <c:v>237.738633923761</c:v>
                </c:pt>
                <c:pt idx="13">
                  <c:v>256.026221148665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FZ6 N S2(3)!$H$20</c15:sqref>
                        </c15:formulaRef>
                      </c:ext>
                    </c:extLst>
                    <c:strCache>
                      <c:ptCount val="1"/>
                      <c:pt idx="0">
                        <c:v>6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S2(3)!$B$22:$B$35</c15:sqref>
                        </c15:formulaRef>
                      </c:ext>
                    </c:extLst>
                    <c:strCache>
                      <c:ptCount val="14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7946384"/>
        <c:axId val="-1767943664"/>
      </c:lineChart>
      <c:catAx>
        <c:axId val="-1767946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525">
            <a:solidFill>
              <a:srgbClr val="D9D9D9"/>
            </a:solidFill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767943664"/>
        <c:crosses val="autoZero"/>
        <c:auto val="1"/>
        <c:lblAlgn val="ctr"/>
        <c:lblOffset val="100"/>
        <c:noMultiLvlLbl val="0"/>
      </c:catAx>
      <c:valAx>
        <c:axId val="-1767943664"/>
        <c:scaling>
          <c:orientation val="minMax"/>
        </c:scaling>
        <c:delete val="0"/>
        <c:axPos val="l"/>
        <c:majorGridlines>
          <c:spPr>
            <a:ln w="9525">
              <a:solidFill>
                <a:srgbClr val="D9D9D9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="0" i="0" u="none" baseline="0">
                <a:solidFill>
                  <a:srgbClr val="333333"/>
                </a:solidFill>
                <a:latin typeface="+mn-lt"/>
                <a:ea typeface="+mn-lt"/>
              </a:defRPr>
            </a:pPr>
            <a:endParaRPr lang="fr-FR"/>
          </a:p>
        </c:txPr>
        <c:crossAx val="-1767946384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i="0" u="none" baseline="0">
              <a:solidFill>
                <a:srgbClr val="333333"/>
              </a:solidFill>
              <a:latin typeface="+mn-lt"/>
              <a:ea typeface="+mn-lt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9525"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baseline="0">
                <a:solidFill>
                  <a:srgbClr val="FF0000"/>
                </a:solidFill>
              </a:defRPr>
            </a:pPr>
            <a:r>
              <a:rPr lang="ko-KR" altLang="en-US" sz="1175" b="1" i="0" u="none" baseline="0">
                <a:solidFill>
                  <a:srgbClr val="FF0000"/>
                </a:solidFill>
                <a:latin typeface="Arial"/>
                <a:ea typeface="Arial"/>
              </a:rPr>
              <a:t>Diagramme des vitesses</a:t>
            </a:r>
          </a:p>
        </c:rich>
      </c:tx>
      <c:layout>
        <c:manualLayout>
          <c:xMode val="edge"/>
          <c:yMode val="edge"/>
          <c:x val="0.36029411764705882"/>
          <c:y val="1.1933174224343675E-2"/>
        </c:manualLayout>
      </c:layout>
      <c:overlay val="0"/>
      <c:spPr>
        <a:solidFill>
          <a:srgbClr val="FFFFFF"/>
        </a:solidFill>
        <a:ln w="3175">
          <a:solidFill>
            <a:srgbClr val="FF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0588235294117646E-2"/>
          <c:y val="0.12887828162291171"/>
          <c:w val="0.91029411764705881"/>
          <c:h val="0.737470167064439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FF00"/>
              </a:solidFill>
            </a:ln>
          </c:spPr>
          <c:marker>
            <c:symbol val="diamond"/>
            <c:size val="5"/>
            <c:spPr>
              <a:solidFill>
                <a:srgbClr val="00FF00"/>
              </a:solidFill>
              <a:ln w="4445">
                <a:solidFill>
                  <a:srgbClr val="00FF00"/>
                </a:solidFill>
              </a:ln>
            </c:spPr>
          </c:marker>
          <c:val>
            <c:numRef>
              <c:f>FZ6 N S2 (2)!$C$22:$C$38</c:f>
              <c:numCache>
                <c:formatCode>0.0</c:formatCode>
                <c:ptCount val="17"/>
                <c:pt idx="0">
                  <c:v>6.9590502335108102</c:v>
                </c:pt>
                <c:pt idx="1">
                  <c:v>13.918100467021601</c:v>
                </c:pt>
                <c:pt idx="2">
                  <c:v>20.8771507005324</c:v>
                </c:pt>
                <c:pt idx="3">
                  <c:v>27.836200934043202</c:v>
                </c:pt>
                <c:pt idx="4">
                  <c:v>34.795251167553999</c:v>
                </c:pt>
                <c:pt idx="5">
                  <c:v>41.754301401064801</c:v>
                </c:pt>
                <c:pt idx="6">
                  <c:v>48.713351634575602</c:v>
                </c:pt>
                <c:pt idx="7">
                  <c:v>55.672401868086403</c:v>
                </c:pt>
                <c:pt idx="8">
                  <c:v>62.631452101597198</c:v>
                </c:pt>
                <c:pt idx="9">
                  <c:v>69.590502335107999</c:v>
                </c:pt>
                <c:pt idx="10">
                  <c:v>76.549552568618907</c:v>
                </c:pt>
                <c:pt idx="11">
                  <c:v>83.508602802129701</c:v>
                </c:pt>
                <c:pt idx="12">
                  <c:v>90.467653035640495</c:v>
                </c:pt>
                <c:pt idx="13">
                  <c:v>97.426703269151304</c:v>
                </c:pt>
                <c:pt idx="14">
                  <c:v>97.426703269151304</c:v>
                </c:pt>
                <c:pt idx="15">
                  <c:v>97.426703269151304</c:v>
                </c:pt>
                <c:pt idx="16">
                  <c:v>97.426703269151304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0000"/>
              </a:solidFill>
              <a:ln w="4445">
                <a:solidFill>
                  <a:srgbClr val="FF0000"/>
                </a:solidFill>
              </a:ln>
            </c:spPr>
          </c:marker>
          <c:val>
            <c:numRef>
              <c:f>FZ6 N S2 (2)!$D$22:$D$38</c:f>
              <c:numCache>
                <c:formatCode>0.0</c:formatCode>
                <c:ptCount val="17"/>
                <c:pt idx="0">
                  <c:v>10.172294280725099</c:v>
                </c:pt>
                <c:pt idx="1">
                  <c:v>20.344588561450198</c:v>
                </c:pt>
                <c:pt idx="2">
                  <c:v>30.516882842175299</c:v>
                </c:pt>
                <c:pt idx="3">
                  <c:v>40.689177122900396</c:v>
                </c:pt>
                <c:pt idx="4">
                  <c:v>50.861471403625501</c:v>
                </c:pt>
                <c:pt idx="5">
                  <c:v>61.033765684350499</c:v>
                </c:pt>
                <c:pt idx="6">
                  <c:v>71.206059965075596</c:v>
                </c:pt>
                <c:pt idx="7">
                  <c:v>81.378354245800693</c:v>
                </c:pt>
                <c:pt idx="8">
                  <c:v>91.550648526525805</c:v>
                </c:pt>
                <c:pt idx="9">
                  <c:v>101.722942807251</c:v>
                </c:pt>
                <c:pt idx="10">
                  <c:v>111.895237087976</c:v>
                </c:pt>
                <c:pt idx="11">
                  <c:v>122.067531368701</c:v>
                </c:pt>
                <c:pt idx="12">
                  <c:v>132.239825649426</c:v>
                </c:pt>
                <c:pt idx="13">
                  <c:v>142.41211993015099</c:v>
                </c:pt>
                <c:pt idx="14">
                  <c:v>142.41211993015099</c:v>
                </c:pt>
                <c:pt idx="15">
                  <c:v>142.41211993015099</c:v>
                </c:pt>
                <c:pt idx="16">
                  <c:v>142.41211993015099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 w="4445">
                <a:solidFill>
                  <a:srgbClr val="FFFF00"/>
                </a:solidFill>
              </a:ln>
            </c:spPr>
          </c:marker>
          <c:val>
            <c:numRef>
              <c:f>FZ6 N S2 (2)!$E$22:$E$38</c:f>
              <c:numCache>
                <c:formatCode>0.0</c:formatCode>
                <c:ptCount val="17"/>
                <c:pt idx="0">
                  <c:v>12.7284427792878</c:v>
                </c:pt>
                <c:pt idx="1">
                  <c:v>25.4568855585755</c:v>
                </c:pt>
                <c:pt idx="2">
                  <c:v>38.185328337863297</c:v>
                </c:pt>
                <c:pt idx="3">
                  <c:v>50.913771117151001</c:v>
                </c:pt>
                <c:pt idx="4">
                  <c:v>63.642213896438797</c:v>
                </c:pt>
                <c:pt idx="5">
                  <c:v>76.370656675726494</c:v>
                </c:pt>
                <c:pt idx="6">
                  <c:v>89.099099455014297</c:v>
                </c:pt>
                <c:pt idx="7">
                  <c:v>101.827542234302</c:v>
                </c:pt>
                <c:pt idx="8">
                  <c:v>114.55598501359</c:v>
                </c:pt>
                <c:pt idx="9">
                  <c:v>127.28442779287801</c:v>
                </c:pt>
                <c:pt idx="10">
                  <c:v>140.01287057216501</c:v>
                </c:pt>
                <c:pt idx="11">
                  <c:v>152.74131335145299</c:v>
                </c:pt>
                <c:pt idx="12">
                  <c:v>165.46975613074099</c:v>
                </c:pt>
                <c:pt idx="13">
                  <c:v>178.19819891002899</c:v>
                </c:pt>
                <c:pt idx="14">
                  <c:v>178.19819891002899</c:v>
                </c:pt>
                <c:pt idx="15">
                  <c:v>178.19819891002899</c:v>
                </c:pt>
                <c:pt idx="16">
                  <c:v>178.19819891002899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</a:ln>
          </c:spPr>
          <c:marker>
            <c:symbol val="x"/>
            <c:size val="5"/>
            <c:spPr>
              <a:noFill/>
              <a:ln w="4445">
                <a:solidFill>
                  <a:srgbClr val="00FFFF"/>
                </a:solidFill>
              </a:ln>
            </c:spPr>
          </c:marker>
          <c:val>
            <c:numRef>
              <c:f>FZ6 N S2 (2)!$F$22:$F$38</c:f>
              <c:numCache>
                <c:formatCode>0.0</c:formatCode>
                <c:ptCount val="17"/>
                <c:pt idx="0">
                  <c:v>14.8578071752226</c:v>
                </c:pt>
                <c:pt idx="1">
                  <c:v>29.7156143504452</c:v>
                </c:pt>
                <c:pt idx="2">
                  <c:v>44.573421525667897</c:v>
                </c:pt>
                <c:pt idx="3">
                  <c:v>59.4312287008905</c:v>
                </c:pt>
                <c:pt idx="4">
                  <c:v>74.289035876113104</c:v>
                </c:pt>
                <c:pt idx="5">
                  <c:v>89.146843051335694</c:v>
                </c:pt>
                <c:pt idx="6">
                  <c:v>104.004650226558</c:v>
                </c:pt>
                <c:pt idx="7">
                  <c:v>118.862457401781</c:v>
                </c:pt>
                <c:pt idx="8">
                  <c:v>133.720264577004</c:v>
                </c:pt>
                <c:pt idx="9">
                  <c:v>148.57807175222601</c:v>
                </c:pt>
                <c:pt idx="10">
                  <c:v>163.43587892744901</c:v>
                </c:pt>
                <c:pt idx="11">
                  <c:v>178.29368610267099</c:v>
                </c:pt>
                <c:pt idx="12">
                  <c:v>193.15149327789399</c:v>
                </c:pt>
                <c:pt idx="13">
                  <c:v>208.00930045311699</c:v>
                </c:pt>
                <c:pt idx="14">
                  <c:v>208.00930045311699</c:v>
                </c:pt>
                <c:pt idx="15">
                  <c:v>208.00930045311699</c:v>
                </c:pt>
                <c:pt idx="16">
                  <c:v>208.00930045311699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4"/>
          <c:order val="4"/>
          <c:spPr>
            <a:ln w="12700">
              <a:solidFill>
                <a:srgbClr val="0000FF"/>
              </a:solidFill>
            </a:ln>
          </c:spPr>
          <c:marker>
            <c:symbol val="star"/>
            <c:size val="5"/>
            <c:spPr>
              <a:noFill/>
              <a:ln w="4445">
                <a:solidFill>
                  <a:srgbClr val="0000FF"/>
                </a:solidFill>
              </a:ln>
            </c:spPr>
          </c:marker>
          <c:val>
            <c:numRef>
              <c:f>FZ6 N S2 (2)!$G$22:$G$38</c:f>
              <c:numCache>
                <c:formatCode>0.0</c:formatCode>
                <c:ptCount val="17"/>
                <c:pt idx="0">
                  <c:v>16.643241146699001</c:v>
                </c:pt>
                <c:pt idx="1">
                  <c:v>33.286482293397903</c:v>
                </c:pt>
                <c:pt idx="2">
                  <c:v>49.9297234400969</c:v>
                </c:pt>
                <c:pt idx="3">
                  <c:v>66.572964586795806</c:v>
                </c:pt>
                <c:pt idx="4">
                  <c:v>83.216205733494803</c:v>
                </c:pt>
                <c:pt idx="5">
                  <c:v>99.859446880193701</c:v>
                </c:pt>
                <c:pt idx="6">
                  <c:v>116.502688026893</c:v>
                </c:pt>
                <c:pt idx="7">
                  <c:v>133.14592917359201</c:v>
                </c:pt>
                <c:pt idx="8">
                  <c:v>149.78917032029099</c:v>
                </c:pt>
                <c:pt idx="9">
                  <c:v>166.43241146699</c:v>
                </c:pt>
                <c:pt idx="10">
                  <c:v>183.07565261368799</c:v>
                </c:pt>
                <c:pt idx="11">
                  <c:v>199.718893760387</c:v>
                </c:pt>
                <c:pt idx="12">
                  <c:v>216.36213490708599</c:v>
                </c:pt>
                <c:pt idx="13">
                  <c:v>233.005376053785</c:v>
                </c:pt>
                <c:pt idx="14">
                  <c:v>233.005376053785</c:v>
                </c:pt>
                <c:pt idx="15">
                  <c:v>233.005376053785</c:v>
                </c:pt>
                <c:pt idx="16">
                  <c:v>233.005376053785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ser>
          <c:idx val="5"/>
          <c:order val="5"/>
          <c:spPr>
            <a:ln w="12700">
              <a:solidFill>
                <a:srgbClr val="FF00FF"/>
              </a:solidFill>
            </a:ln>
          </c:spPr>
          <c:marker>
            <c:symbol val="circle"/>
            <c:size val="5"/>
            <c:spPr>
              <a:solidFill>
                <a:srgbClr val="FF00FF"/>
              </a:solidFill>
              <a:ln w="4445">
                <a:solidFill>
                  <a:srgbClr val="FF00FF"/>
                </a:solidFill>
              </a:ln>
            </c:spPr>
          </c:marker>
          <c:val>
            <c:numRef>
              <c:f>FZ6 N S2 (2)!$H$22:$H$38</c:f>
              <c:numCache>
                <c:formatCode>0.0</c:formatCode>
                <c:ptCount val="17"/>
                <c:pt idx="0">
                  <c:v>18.287587224904701</c:v>
                </c:pt>
                <c:pt idx="1">
                  <c:v>36.575174449809303</c:v>
                </c:pt>
                <c:pt idx="2">
                  <c:v>54.862761674714001</c:v>
                </c:pt>
                <c:pt idx="3">
                  <c:v>73.150348899618706</c:v>
                </c:pt>
                <c:pt idx="4">
                  <c:v>91.437936124523304</c:v>
                </c:pt>
                <c:pt idx="5">
                  <c:v>109.725523349428</c:v>
                </c:pt>
                <c:pt idx="6">
                  <c:v>128.01311057433301</c:v>
                </c:pt>
                <c:pt idx="7">
                  <c:v>146.30069779923701</c:v>
                </c:pt>
                <c:pt idx="8">
                  <c:v>164.58828502414201</c:v>
                </c:pt>
                <c:pt idx="9">
                  <c:v>182.87587224904701</c:v>
                </c:pt>
                <c:pt idx="10">
                  <c:v>201.16345947395101</c:v>
                </c:pt>
                <c:pt idx="11">
                  <c:v>219.451046698856</c:v>
                </c:pt>
                <c:pt idx="12">
                  <c:v>237.738633923761</c:v>
                </c:pt>
                <c:pt idx="13">
                  <c:v>256.026221148665</c:v>
                </c:pt>
                <c:pt idx="14">
                  <c:v>256.026221148665</c:v>
                </c:pt>
                <c:pt idx="15">
                  <c:v>256.026221148665</c:v>
                </c:pt>
                <c:pt idx="16">
                  <c:v>256.026221148665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FZ6 N S2 (2)!$B$22:$B$38</c15:sqref>
                        </c15:formulaRef>
                      </c:ext>
                    </c:extLst>
                    <c:strCache>
                      <c:ptCount val="17"/>
                      <c:pt idx="0">
                        <c:v>1000</c:v>
                      </c:pt>
                      <c:pt idx="1">
                        <c:v>2000</c:v>
                      </c:pt>
                      <c:pt idx="2">
                        <c:v>3000</c:v>
                      </c:pt>
                      <c:pt idx="3">
                        <c:v>4000</c:v>
                      </c:pt>
                      <c:pt idx="4">
                        <c:v>5000</c:v>
                      </c:pt>
                      <c:pt idx="5">
                        <c:v>6000</c:v>
                      </c:pt>
                      <c:pt idx="6">
                        <c:v>7000</c:v>
                      </c:pt>
                      <c:pt idx="7">
                        <c:v>8000</c:v>
                      </c:pt>
                      <c:pt idx="8">
                        <c:v>9000</c:v>
                      </c:pt>
                      <c:pt idx="9">
                        <c:v>10000</c:v>
                      </c:pt>
                      <c:pt idx="10">
                        <c:v>11000</c:v>
                      </c:pt>
                      <c:pt idx="11">
                        <c:v>12000</c:v>
                      </c:pt>
                      <c:pt idx="12">
                        <c:v>13000</c:v>
                      </c:pt>
                      <c:pt idx="13">
                        <c:v>14000</c:v>
                      </c:pt>
                      <c:pt idx="14">
                        <c:v>14000</c:v>
                      </c:pt>
                      <c:pt idx="15">
                        <c:v>14000</c:v>
                      </c:pt>
                      <c:pt idx="16">
                        <c:v>14000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67944752"/>
        <c:axId val="-1767939312"/>
      </c:lineChart>
      <c:catAx>
        <c:axId val="-1767944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Régime (tr/min)</a:t>
                </a:r>
              </a:p>
            </c:rich>
          </c:tx>
          <c:layout>
            <c:manualLayout>
              <c:xMode val="edge"/>
              <c:yMode val="edge"/>
              <c:x val="0.4602941176470588"/>
              <c:y val="0.9307875894988066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767939312"/>
        <c:crosses val="autoZero"/>
        <c:auto val="1"/>
        <c:lblAlgn val="ctr"/>
        <c:lblOffset val="100"/>
        <c:tickMarkSkip val="1"/>
        <c:noMultiLvlLbl val="0"/>
      </c:catAx>
      <c:valAx>
        <c:axId val="-176793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1" i="0" u="none" baseline="0">
                    <a:solidFill>
                      <a:srgbClr val="000000"/>
                    </a:solidFill>
                  </a:defRPr>
                </a:pPr>
                <a:r>
                  <a:rPr lang="ko-KR" altLang="en-US" sz="800" b="1" i="0" u="none" baseline="0">
                    <a:solidFill>
                      <a:srgbClr val="000000"/>
                    </a:solidFill>
                    <a:latin typeface="Arial"/>
                    <a:ea typeface="Arial"/>
                  </a:rPr>
                  <a:t>Vitesse (Km/h)</a:t>
                </a:r>
              </a:p>
            </c:rich>
          </c:tx>
          <c:layout>
            <c:manualLayout>
              <c:xMode val="edge"/>
              <c:yMode val="edge"/>
              <c:x val="7.3529411764705881E-3"/>
              <c:y val="7.1599045346062054E-2"/>
            </c:manualLayout>
          </c:layout>
          <c:overlay val="0"/>
          <c:spPr>
            <a:noFill/>
            <a:ln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/>
          <a:lstStyle/>
          <a:p>
            <a:pPr>
              <a:defRPr sz="800" b="0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endParaRPr lang="fr-FR"/>
          </a:p>
        </c:txPr>
        <c:crossAx val="-1767944752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304052"/>
            </a:gs>
          </a:gsLst>
          <a:lin ang="5400000" scaled="1"/>
        </a:gradFill>
        <a:ln w="12700">
          <a:solidFill>
            <a:srgbClr val="FFFFFF"/>
          </a:solidFill>
        </a:ln>
      </c:spPr>
    </c:plotArea>
    <c:legend>
      <c:legendPos val="r"/>
      <c:layout>
        <c:manualLayout>
          <c:xMode val="edge"/>
          <c:yMode val="edge"/>
          <c:x val="0.12058823529411765"/>
          <c:y val="0.23150357995226731"/>
          <c:w val="0.13529411764705881"/>
          <c:h val="0.274463007159904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</a:ln>
      </c:spPr>
      <c:txPr>
        <a:bodyPr/>
        <a:lstStyle/>
        <a:p>
          <a:pPr>
            <a:defRPr sz="735" b="0" i="0" u="none" baseline="0">
              <a:solidFill>
                <a:srgbClr val="000000"/>
              </a:solidFill>
              <a:latin typeface="Arial"/>
              <a:ea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123824</xdr:rowOff>
    </xdr:from>
    <xdr:to>
      <xdr:col>15</xdr:col>
      <xdr:colOff>238125</xdr:colOff>
      <xdr:row>62</xdr:row>
      <xdr:rowOff>114300</xdr:rowOff>
    </xdr:to>
    <xdr:graphicFrame macro="">
      <xdr:nvGraphicFramePr>
        <xdr:cNvPr id="3077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390525</xdr:colOff>
      <xdr:row>33</xdr:row>
      <xdr:rowOff>57150</xdr:rowOff>
    </xdr:from>
    <xdr:to>
      <xdr:col>27</xdr:col>
      <xdr:colOff>285750</xdr:colOff>
      <xdr:row>59</xdr:row>
      <xdr:rowOff>38100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40</xdr:row>
      <xdr:rowOff>38100</xdr:rowOff>
    </xdr:from>
    <xdr:to>
      <xdr:col>15</xdr:col>
      <xdr:colOff>219075</xdr:colOff>
      <xdr:row>68</xdr:row>
      <xdr:rowOff>38100</xdr:rowOff>
    </xdr:to>
    <xdr:graphicFrame macro="">
      <xdr:nvGraphicFramePr>
        <xdr:cNvPr id="2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352425</xdr:colOff>
      <xdr:row>23</xdr:row>
      <xdr:rowOff>104775</xdr:rowOff>
    </xdr:from>
    <xdr:to>
      <xdr:col>28</xdr:col>
      <xdr:colOff>66675</xdr:colOff>
      <xdr:row>58</xdr:row>
      <xdr:rowOff>133350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42</xdr:row>
      <xdr:rowOff>38100</xdr:rowOff>
    </xdr:from>
    <xdr:to>
      <xdr:col>15</xdr:col>
      <xdr:colOff>219075</xdr:colOff>
      <xdr:row>70</xdr:row>
      <xdr:rowOff>38100</xdr:rowOff>
    </xdr:to>
    <xdr:graphicFrame macro="">
      <xdr:nvGraphicFramePr>
        <xdr:cNvPr id="2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352425</xdr:colOff>
      <xdr:row>25</xdr:row>
      <xdr:rowOff>104775</xdr:rowOff>
    </xdr:from>
    <xdr:to>
      <xdr:col>28</xdr:col>
      <xdr:colOff>66675</xdr:colOff>
      <xdr:row>60</xdr:row>
      <xdr:rowOff>133350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42</xdr:row>
      <xdr:rowOff>38100</xdr:rowOff>
    </xdr:from>
    <xdr:to>
      <xdr:col>15</xdr:col>
      <xdr:colOff>219075</xdr:colOff>
      <xdr:row>70</xdr:row>
      <xdr:rowOff>38100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352425</xdr:colOff>
      <xdr:row>25</xdr:row>
      <xdr:rowOff>104775</xdr:rowOff>
    </xdr:from>
    <xdr:to>
      <xdr:col>28</xdr:col>
      <xdr:colOff>66675</xdr:colOff>
      <xdr:row>60</xdr:row>
      <xdr:rowOff>133350</xdr:rowOff>
    </xdr:to>
    <xdr:graphicFrame macro=""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42</xdr:row>
      <xdr:rowOff>38100</xdr:rowOff>
    </xdr:from>
    <xdr:to>
      <xdr:col>15</xdr:col>
      <xdr:colOff>219075</xdr:colOff>
      <xdr:row>70</xdr:row>
      <xdr:rowOff>38100</xdr:rowOff>
    </xdr:to>
    <xdr:graphicFrame macro="">
      <xdr:nvGraphicFramePr>
        <xdr:cNvPr id="2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352425</xdr:colOff>
      <xdr:row>25</xdr:row>
      <xdr:rowOff>104775</xdr:rowOff>
    </xdr:from>
    <xdr:to>
      <xdr:col>28</xdr:col>
      <xdr:colOff>66675</xdr:colOff>
      <xdr:row>60</xdr:row>
      <xdr:rowOff>133350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306916</xdr:colOff>
      <xdr:row>19</xdr:row>
      <xdr:rowOff>95250</xdr:rowOff>
    </xdr:from>
    <xdr:to>
      <xdr:col>23</xdr:col>
      <xdr:colOff>1693333</xdr:colOff>
      <xdr:row>48</xdr:row>
      <xdr:rowOff>42332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1"/>
  <sheetViews>
    <sheetView topLeftCell="A25" workbookViewId="0"/>
  </sheetViews>
  <sheetFormatPr baseColWidth="10" defaultColWidth="10" defaultRowHeight="11.25"/>
  <cols>
    <col min="1" max="1" width="2.25" style="2" customWidth="1"/>
    <col min="2" max="3" width="7.625" style="2" customWidth="1"/>
    <col min="4" max="4" width="7.375" style="2" customWidth="1"/>
    <col min="5" max="5" width="7.625" style="2" customWidth="1"/>
    <col min="6" max="6" width="7.25" style="2" customWidth="1"/>
    <col min="7" max="7" width="7.375" style="2" customWidth="1"/>
    <col min="8" max="8" width="7.625" style="2" customWidth="1"/>
    <col min="9" max="9" width="5.25" style="2" customWidth="1"/>
    <col min="10" max="10" width="7.125" style="2" customWidth="1"/>
    <col min="11" max="11" width="7.25" style="2" customWidth="1"/>
    <col min="12" max="12" width="2.125" style="2" customWidth="1"/>
    <col min="13" max="13" width="6.125" style="2" customWidth="1"/>
    <col min="14" max="14" width="7.875" style="2" customWidth="1"/>
    <col min="15" max="15" width="5.25" style="2" customWidth="1"/>
    <col min="16" max="16" width="4.125" style="2" customWidth="1"/>
    <col min="17" max="17" width="7.25" style="2" customWidth="1"/>
    <col min="18" max="18" width="10" style="2" customWidth="1"/>
    <col min="19" max="16384" width="10" style="2"/>
  </cols>
  <sheetData>
    <row r="1" spans="1:20" ht="7.5" customHeight="1">
      <c r="A1" s="37"/>
      <c r="B1" s="37"/>
      <c r="C1" s="37"/>
      <c r="D1" s="37"/>
      <c r="E1" s="37"/>
      <c r="F1" s="37"/>
      <c r="G1" s="40"/>
      <c r="H1" s="40"/>
      <c r="I1" s="40"/>
      <c r="J1" s="40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9.25" customHeight="1">
      <c r="A2" s="38"/>
      <c r="B2" s="38"/>
      <c r="C2" s="38"/>
      <c r="D2" s="83" t="s">
        <v>25</v>
      </c>
      <c r="E2" s="84"/>
      <c r="F2" s="84"/>
      <c r="G2" s="84"/>
      <c r="H2" s="84"/>
      <c r="I2" s="84"/>
      <c r="J2" s="84"/>
      <c r="K2" s="84"/>
      <c r="L2" s="84"/>
      <c r="M2" s="84"/>
      <c r="N2" s="85"/>
      <c r="O2" s="38"/>
      <c r="P2" s="38"/>
      <c r="Q2" s="38"/>
      <c r="R2" s="38"/>
      <c r="S2" s="38"/>
      <c r="T2" s="38"/>
    </row>
    <row r="3" spans="1:20" ht="16.5" customHeight="1">
      <c r="A3" s="39"/>
      <c r="B3" s="39"/>
      <c r="C3" s="39"/>
      <c r="D3" s="39"/>
      <c r="E3" s="41"/>
      <c r="F3" s="41"/>
      <c r="G3" s="86" t="s">
        <v>26</v>
      </c>
      <c r="H3" s="87"/>
      <c r="I3" s="87"/>
      <c r="J3" s="88"/>
      <c r="K3" s="41"/>
      <c r="L3" s="41"/>
      <c r="M3" s="41"/>
      <c r="N3" s="38"/>
      <c r="O3" s="38"/>
      <c r="P3" s="38"/>
      <c r="Q3" s="38"/>
      <c r="R3" s="38"/>
      <c r="S3" s="38"/>
      <c r="T3" s="38"/>
    </row>
    <row r="4" spans="1:20" ht="21.75" customHeight="1">
      <c r="A4" s="38"/>
      <c r="B4" s="38"/>
      <c r="C4" s="38"/>
      <c r="D4" s="38"/>
      <c r="E4" s="89" t="s">
        <v>27</v>
      </c>
      <c r="F4" s="90"/>
      <c r="G4" s="90"/>
      <c r="H4" s="90"/>
      <c r="I4" s="90"/>
      <c r="J4" s="90"/>
      <c r="K4" s="90"/>
      <c r="L4" s="90"/>
      <c r="M4" s="91"/>
      <c r="N4" s="38"/>
      <c r="O4" s="38"/>
      <c r="P4" s="38"/>
      <c r="Q4" s="38"/>
      <c r="R4" s="38"/>
      <c r="S4" s="38"/>
      <c r="T4" s="38"/>
    </row>
    <row r="5" spans="1:20" ht="18" customHeight="1">
      <c r="A5" s="38"/>
      <c r="B5" s="38"/>
      <c r="C5" s="38"/>
      <c r="D5" s="42"/>
      <c r="E5" s="42"/>
      <c r="F5" s="4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14.25" customHeight="1">
      <c r="A6" s="38"/>
      <c r="B6" s="92" t="s">
        <v>28</v>
      </c>
      <c r="C6" s="93"/>
      <c r="D6" s="93"/>
      <c r="E6" s="94"/>
      <c r="F6" s="42"/>
      <c r="G6" s="92" t="s">
        <v>29</v>
      </c>
      <c r="H6" s="93"/>
      <c r="I6" s="93"/>
      <c r="J6" s="93"/>
      <c r="K6" s="94"/>
      <c r="L6" s="38"/>
      <c r="M6" s="38"/>
      <c r="N6" s="38"/>
      <c r="O6" s="38"/>
      <c r="P6" s="38"/>
      <c r="Q6" s="38"/>
      <c r="R6" s="38"/>
      <c r="S6" s="38"/>
      <c r="T6" s="38"/>
    </row>
    <row r="7" spans="1:20" ht="13.5" customHeight="1">
      <c r="A7" s="38"/>
      <c r="B7" s="95" t="s">
        <v>30</v>
      </c>
      <c r="C7" s="96"/>
      <c r="D7" s="97"/>
      <c r="E7" s="8">
        <v>225</v>
      </c>
      <c r="F7" s="38"/>
      <c r="G7" s="29" t="s">
        <v>31</v>
      </c>
      <c r="H7" s="30"/>
      <c r="I7" s="30"/>
      <c r="J7" s="30"/>
      <c r="K7" s="31">
        <v>5000</v>
      </c>
      <c r="L7" s="38"/>
      <c r="M7" s="98" t="s">
        <v>32</v>
      </c>
      <c r="N7" s="99"/>
      <c r="O7" s="38"/>
      <c r="P7" s="38"/>
      <c r="Q7" s="38"/>
      <c r="R7" s="38"/>
      <c r="S7" s="38"/>
      <c r="T7" s="38"/>
    </row>
    <row r="8" spans="1:20" ht="13.5" customHeight="1">
      <c r="A8" s="38"/>
      <c r="B8" s="100" t="s">
        <v>33</v>
      </c>
      <c r="C8" s="101"/>
      <c r="D8" s="102"/>
      <c r="E8" s="9">
        <v>40</v>
      </c>
      <c r="F8" s="38"/>
      <c r="G8" s="4" t="s">
        <v>34</v>
      </c>
      <c r="H8" s="3"/>
      <c r="I8" s="3"/>
      <c r="J8" s="3"/>
      <c r="K8" s="35">
        <v>4.375</v>
      </c>
      <c r="L8" s="38"/>
      <c r="M8" s="103" t="s">
        <v>35</v>
      </c>
      <c r="N8" s="104"/>
      <c r="O8" s="38"/>
      <c r="P8" s="38"/>
      <c r="Q8" s="38"/>
      <c r="R8" s="38"/>
      <c r="S8" s="38"/>
      <c r="T8" s="38"/>
    </row>
    <row r="9" spans="1:20" ht="13.5" customHeight="1">
      <c r="A9" s="38"/>
      <c r="B9" s="55"/>
      <c r="C9" s="56"/>
      <c r="D9" s="57"/>
      <c r="E9" s="58"/>
      <c r="F9" s="38"/>
      <c r="G9" s="4" t="s">
        <v>36</v>
      </c>
      <c r="H9" s="3"/>
      <c r="I9" s="3"/>
      <c r="J9" s="3"/>
      <c r="K9" s="35">
        <v>3.3330000000000002</v>
      </c>
      <c r="L9" s="38"/>
      <c r="M9" s="53"/>
      <c r="N9" s="54"/>
      <c r="O9" s="38"/>
      <c r="P9" s="38"/>
      <c r="Q9" s="38"/>
      <c r="R9" s="38"/>
      <c r="S9" s="38"/>
      <c r="T9" s="38"/>
    </row>
    <row r="10" spans="1:20" ht="13.5" customHeight="1">
      <c r="A10" s="38"/>
      <c r="B10" s="105" t="s">
        <v>37</v>
      </c>
      <c r="C10" s="106"/>
      <c r="D10" s="107"/>
      <c r="E10" s="10">
        <v>18</v>
      </c>
      <c r="F10" s="38"/>
      <c r="G10" s="32" t="s">
        <v>38</v>
      </c>
      <c r="H10" s="33"/>
      <c r="I10" s="34"/>
      <c r="J10" s="36"/>
      <c r="K10" s="36"/>
      <c r="L10" s="38"/>
      <c r="M10" s="51"/>
      <c r="N10" s="52"/>
      <c r="O10" s="38"/>
      <c r="P10" s="38"/>
      <c r="Q10" s="38"/>
      <c r="R10" s="38"/>
      <c r="S10" s="38"/>
      <c r="T10" s="38"/>
    </row>
    <row r="11" spans="1:20">
      <c r="A11" s="38"/>
      <c r="B11" s="44"/>
      <c r="C11" s="38"/>
      <c r="D11" s="38"/>
      <c r="E11" s="38"/>
      <c r="F11" s="38"/>
      <c r="G11" s="38"/>
      <c r="H11" s="38"/>
      <c r="I11" s="45"/>
      <c r="J11" s="6" t="s">
        <v>39</v>
      </c>
      <c r="K11" s="11">
        <v>3.9089999999999998</v>
      </c>
      <c r="L11" s="38"/>
      <c r="M11" s="113">
        <f>(K7/(K8*K11))*((E10*2.54)+2*E7*E8/1000)*3.141592654*0.0006</f>
        <v>35.115848510098452</v>
      </c>
      <c r="N11" s="114"/>
      <c r="O11" s="38"/>
      <c r="P11" s="38"/>
      <c r="Q11" s="38"/>
      <c r="R11" s="38"/>
      <c r="S11" s="38"/>
      <c r="T11" s="38"/>
    </row>
    <row r="12" spans="1:20">
      <c r="A12" s="38"/>
      <c r="B12" s="4" t="s">
        <v>40</v>
      </c>
      <c r="C12" s="3"/>
      <c r="D12" s="3"/>
      <c r="E12" s="1">
        <f>(E10*2.54+2*E7/10*E8/100)*3.141592654</f>
        <v>200.18228391288</v>
      </c>
      <c r="F12" s="38"/>
      <c r="G12" s="38"/>
      <c r="H12" s="38"/>
      <c r="I12" s="45"/>
      <c r="J12" s="5" t="s">
        <v>41</v>
      </c>
      <c r="K12" s="12">
        <v>2.2665999999999999</v>
      </c>
      <c r="L12" s="38"/>
      <c r="M12" s="113">
        <f>K7/(K8*K12)*(E10*2.54+2*E7*E8/1000)*3.141592654*0.0006</f>
        <v>60.561127603447822</v>
      </c>
      <c r="N12" s="114"/>
      <c r="O12" s="38"/>
      <c r="P12" s="38"/>
      <c r="Q12" s="38"/>
      <c r="R12" s="38"/>
      <c r="S12" s="38"/>
      <c r="T12" s="38"/>
    </row>
    <row r="13" spans="1:20">
      <c r="A13" s="38"/>
      <c r="B13" s="38"/>
      <c r="C13" s="38"/>
      <c r="D13" s="38"/>
      <c r="E13" s="38"/>
      <c r="F13" s="38"/>
      <c r="G13" s="38"/>
      <c r="H13" s="38"/>
      <c r="I13" s="45"/>
      <c r="J13" s="5" t="s">
        <v>42</v>
      </c>
      <c r="K13" s="12">
        <v>1.44</v>
      </c>
      <c r="L13" s="38"/>
      <c r="M13" s="113">
        <f>(K7/(K8*K13))*((E10*2.54)+2*E7*E8/1000)*3.141592654*0.0006</f>
        <v>95.32489710137142</v>
      </c>
      <c r="N13" s="114"/>
      <c r="O13" s="38"/>
      <c r="P13" s="38"/>
      <c r="Q13" s="38"/>
      <c r="R13" s="38"/>
      <c r="S13" s="38"/>
      <c r="T13" s="38"/>
    </row>
    <row r="14" spans="1:20">
      <c r="A14" s="38"/>
      <c r="B14" s="44"/>
      <c r="C14" s="38"/>
      <c r="D14" s="38"/>
      <c r="E14" s="38"/>
      <c r="F14" s="38"/>
      <c r="G14" s="38"/>
      <c r="H14" s="38"/>
      <c r="I14" s="45"/>
      <c r="J14" s="5" t="s">
        <v>43</v>
      </c>
      <c r="K14" s="12">
        <v>1.0289999999999999</v>
      </c>
      <c r="L14" s="38"/>
      <c r="M14" s="113">
        <f>(K7/(K8*K14))*((E10*2.54)+2*E7*E8/1000)*3.141592654*0.0006</f>
        <v>133.39927291154018</v>
      </c>
      <c r="N14" s="114"/>
      <c r="O14" s="38"/>
      <c r="P14" s="38"/>
      <c r="Q14" s="38"/>
      <c r="R14" s="38"/>
      <c r="S14" s="38"/>
      <c r="T14" s="38"/>
    </row>
    <row r="15" spans="1:20">
      <c r="A15" s="43"/>
      <c r="B15" s="44"/>
      <c r="C15" s="38"/>
      <c r="D15" s="38"/>
      <c r="E15" s="38"/>
      <c r="F15" s="38"/>
      <c r="G15" s="38"/>
      <c r="H15" s="38"/>
      <c r="I15" s="45"/>
      <c r="J15" s="5" t="s">
        <v>44</v>
      </c>
      <c r="K15" s="12">
        <v>0.82665999999999995</v>
      </c>
      <c r="L15" s="38"/>
      <c r="M15" s="113">
        <f>(K7/(K8*K15))*((E10*2.54)+2*E7*E8/1000)*3.141592654*0.0006</f>
        <v>166.05115987948471</v>
      </c>
      <c r="N15" s="114"/>
      <c r="O15" s="38"/>
      <c r="P15" s="38"/>
      <c r="Q15" s="38"/>
      <c r="R15" s="38"/>
      <c r="S15" s="38"/>
      <c r="T15" s="38"/>
    </row>
    <row r="16" spans="1:20">
      <c r="A16" s="38"/>
      <c r="B16" s="44"/>
      <c r="C16" s="38"/>
      <c r="D16" s="38"/>
      <c r="E16" s="38"/>
      <c r="F16" s="38"/>
      <c r="G16" s="38"/>
      <c r="H16" s="38"/>
      <c r="I16" s="38"/>
      <c r="J16" s="7" t="s">
        <v>45</v>
      </c>
      <c r="K16" s="13">
        <v>0.7</v>
      </c>
      <c r="L16" s="38"/>
      <c r="M16" s="108">
        <f>(K7/(K8*K16))*((E10*2.54)+2*E7*E8/1000)*3.141592654*0.0006</f>
        <v>196.09693117996409</v>
      </c>
      <c r="N16" s="109"/>
      <c r="O16" s="38"/>
      <c r="P16" s="38"/>
      <c r="Q16" s="38"/>
      <c r="R16" s="38"/>
      <c r="S16" s="38"/>
      <c r="T16" s="38"/>
    </row>
    <row r="17" spans="1:20" ht="5.25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12" customHeight="1">
      <c r="A18" s="38"/>
      <c r="B18" s="21" t="s">
        <v>46</v>
      </c>
      <c r="C18" s="18" t="s">
        <v>47</v>
      </c>
      <c r="D18" s="16" t="s">
        <v>48</v>
      </c>
      <c r="E18" s="16" t="s">
        <v>49</v>
      </c>
      <c r="F18" s="16" t="s">
        <v>50</v>
      </c>
      <c r="G18" s="16" t="s">
        <v>51</v>
      </c>
      <c r="H18" s="17" t="s">
        <v>52</v>
      </c>
      <c r="I18" s="38"/>
      <c r="J18" s="46"/>
      <c r="K18" s="47"/>
      <c r="L18" s="38"/>
      <c r="M18" s="48"/>
      <c r="N18" s="38"/>
      <c r="O18" s="38"/>
      <c r="P18" s="38"/>
      <c r="Q18" s="38"/>
      <c r="R18" s="38"/>
      <c r="S18" s="38"/>
      <c r="T18" s="38"/>
    </row>
    <row r="19" spans="1:20" ht="12" customHeight="1">
      <c r="A19" s="38"/>
      <c r="B19" s="22" t="s">
        <v>53</v>
      </c>
      <c r="C19" s="110" t="s">
        <v>54</v>
      </c>
      <c r="D19" s="111"/>
      <c r="E19" s="111"/>
      <c r="F19" s="111"/>
      <c r="G19" s="111"/>
      <c r="H19" s="112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12" customHeight="1">
      <c r="A20" s="38"/>
      <c r="B20" s="23">
        <v>1000</v>
      </c>
      <c r="C20" s="59">
        <f t="shared" ref="C20:C34" si="0">($B20/($K$8*$K$11))*(($E$10*2.54)+2*$E$7*$E$8/1000)*3.141592654*0.0006</f>
        <v>7.0231697020196897</v>
      </c>
      <c r="D20" s="60">
        <f t="shared" ref="D20:D34" si="1">($B20/($K$8*$K$12))*(($E$10*2.54)+2*$E$7*$E$8/1000)*3.141592654*0.0006</f>
        <v>12.112225520689565</v>
      </c>
      <c r="E20" s="60">
        <f t="shared" ref="E20:E34" si="2">($B20/($K$8*$K$13))*(($E$10*2.54)+2*$E$7*$E$8/1000)*3.141592654*0.0006</f>
        <v>19.064979420274284</v>
      </c>
      <c r="F20" s="60">
        <f t="shared" ref="F20:F34" si="3">($B20/($K$8*$K$14))*(($E$10*2.54)+2*$E$7*$E$8/1000)*3.141592654*0.0006</f>
        <v>26.679854582308035</v>
      </c>
      <c r="G20" s="60">
        <f t="shared" ref="G20:G34" si="4">($B20/($K$9*$K$15))*(($E$10*2.54)+2*$E$7*$E$8/1000)*3.141592654*0.0006</f>
        <v>43.59278874723946</v>
      </c>
      <c r="H20" s="61">
        <f t="shared" ref="H20:H34" si="5">($B20/($K$9*$K$16))*(($E$10*2.54)+2*$E$7*$E$8/1000)*3.141592654*0.0006</f>
        <v>51.480592493989974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12" customHeight="1">
      <c r="A21" s="38"/>
      <c r="B21" s="24">
        <v>1500</v>
      </c>
      <c r="C21" s="62">
        <f t="shared" si="0"/>
        <v>10.534754553029535</v>
      </c>
      <c r="D21" s="63">
        <f t="shared" si="1"/>
        <v>18.168338281034348</v>
      </c>
      <c r="E21" s="63">
        <f t="shared" si="2"/>
        <v>28.597469130411426</v>
      </c>
      <c r="F21" s="63">
        <f t="shared" si="3"/>
        <v>40.019781873462058</v>
      </c>
      <c r="G21" s="60">
        <f t="shared" si="4"/>
        <v>65.389183120859201</v>
      </c>
      <c r="H21" s="61">
        <f t="shared" si="5"/>
        <v>77.220888740984961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12" customHeight="1">
      <c r="A22" s="38"/>
      <c r="B22" s="24">
        <v>2000</v>
      </c>
      <c r="C22" s="62">
        <f t="shared" si="0"/>
        <v>14.046339404039379</v>
      </c>
      <c r="D22" s="63">
        <f t="shared" si="1"/>
        <v>24.22445104137913</v>
      </c>
      <c r="E22" s="63">
        <f t="shared" si="2"/>
        <v>38.129958840548568</v>
      </c>
      <c r="F22" s="63">
        <f t="shared" si="3"/>
        <v>53.359709164616071</v>
      </c>
      <c r="G22" s="60">
        <f t="shared" si="4"/>
        <v>87.18557749447892</v>
      </c>
      <c r="H22" s="61">
        <f t="shared" si="5"/>
        <v>102.96118498797995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12" customHeight="1">
      <c r="A23" s="38"/>
      <c r="B23" s="24">
        <v>2500</v>
      </c>
      <c r="C23" s="62">
        <f t="shared" si="0"/>
        <v>17.557924255049226</v>
      </c>
      <c r="D23" s="63">
        <f t="shared" si="1"/>
        <v>30.280563801723911</v>
      </c>
      <c r="E23" s="63">
        <f t="shared" si="2"/>
        <v>47.66244855068571</v>
      </c>
      <c r="F23" s="63">
        <f t="shared" si="3"/>
        <v>66.69963645577009</v>
      </c>
      <c r="G23" s="60">
        <f t="shared" si="4"/>
        <v>108.98197186809867</v>
      </c>
      <c r="H23" s="61">
        <f t="shared" si="5"/>
        <v>128.70148123497492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12" customHeight="1">
      <c r="A24" s="38"/>
      <c r="B24" s="24">
        <v>3000</v>
      </c>
      <c r="C24" s="62">
        <f t="shared" si="0"/>
        <v>21.069509106059069</v>
      </c>
      <c r="D24" s="63">
        <f t="shared" si="1"/>
        <v>36.336676562068696</v>
      </c>
      <c r="E24" s="63">
        <f t="shared" si="2"/>
        <v>57.194938260822852</v>
      </c>
      <c r="F24" s="63">
        <f t="shared" si="3"/>
        <v>80.039563746924117</v>
      </c>
      <c r="G24" s="60">
        <f t="shared" si="4"/>
        <v>130.7783662417184</v>
      </c>
      <c r="H24" s="61">
        <f t="shared" si="5"/>
        <v>154.44177748196992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12" customHeight="1">
      <c r="A25" s="38"/>
      <c r="B25" s="24">
        <v>3500</v>
      </c>
      <c r="C25" s="62">
        <f t="shared" si="0"/>
        <v>24.581093957068919</v>
      </c>
      <c r="D25" s="63">
        <f t="shared" si="1"/>
        <v>42.392789322413478</v>
      </c>
      <c r="E25" s="63">
        <f t="shared" si="2"/>
        <v>66.727427970959994</v>
      </c>
      <c r="F25" s="63">
        <f t="shared" si="3"/>
        <v>93.379491038078129</v>
      </c>
      <c r="G25" s="60">
        <f t="shared" si="4"/>
        <v>152.57476061533814</v>
      </c>
      <c r="H25" s="61">
        <f t="shared" si="5"/>
        <v>180.18207372896487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12" customHeight="1">
      <c r="A26" s="50"/>
      <c r="B26" s="24">
        <v>4000</v>
      </c>
      <c r="C26" s="62">
        <f t="shared" si="0"/>
        <v>28.092678808078759</v>
      </c>
      <c r="D26" s="63">
        <f t="shared" si="1"/>
        <v>48.448902082758259</v>
      </c>
      <c r="E26" s="63">
        <f t="shared" si="2"/>
        <v>76.259917681097136</v>
      </c>
      <c r="F26" s="63">
        <f t="shared" si="3"/>
        <v>106.71941832923214</v>
      </c>
      <c r="G26" s="60">
        <f t="shared" si="4"/>
        <v>174.37115498895784</v>
      </c>
      <c r="H26" s="61">
        <f t="shared" si="5"/>
        <v>205.9223699759599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2" customHeight="1">
      <c r="A27" s="38"/>
      <c r="B27" s="24">
        <v>4500</v>
      </c>
      <c r="C27" s="62">
        <f t="shared" si="0"/>
        <v>31.604263659088605</v>
      </c>
      <c r="D27" s="63">
        <f t="shared" si="1"/>
        <v>54.505014843103055</v>
      </c>
      <c r="E27" s="63">
        <f t="shared" si="2"/>
        <v>85.792407391234278</v>
      </c>
      <c r="F27" s="63">
        <f t="shared" si="3"/>
        <v>120.05934562038617</v>
      </c>
      <c r="G27" s="60">
        <f t="shared" si="4"/>
        <v>196.1675493625776</v>
      </c>
      <c r="H27" s="61">
        <f t="shared" si="5"/>
        <v>231.66266622295484</v>
      </c>
      <c r="I27" s="49"/>
      <c r="J27" s="38"/>
      <c r="K27" s="38"/>
      <c r="L27" s="49"/>
      <c r="M27" s="38"/>
      <c r="N27" s="38"/>
      <c r="O27" s="49"/>
      <c r="P27" s="38"/>
      <c r="Q27" s="38"/>
      <c r="R27" s="38"/>
      <c r="S27" s="38"/>
      <c r="T27" s="38"/>
    </row>
    <row r="28" spans="1:20" ht="12" customHeight="1">
      <c r="A28" s="38"/>
      <c r="B28" s="24">
        <v>5000</v>
      </c>
      <c r="C28" s="62">
        <f t="shared" si="0"/>
        <v>35.115848510098452</v>
      </c>
      <c r="D28" s="63">
        <f t="shared" si="1"/>
        <v>60.561127603447822</v>
      </c>
      <c r="E28" s="63">
        <f t="shared" si="2"/>
        <v>95.32489710137142</v>
      </c>
      <c r="F28" s="63">
        <f t="shared" si="3"/>
        <v>133.39927291154018</v>
      </c>
      <c r="G28" s="60">
        <f t="shared" si="4"/>
        <v>217.96394373619734</v>
      </c>
      <c r="H28" s="61">
        <f t="shared" si="5"/>
        <v>257.40296246994984</v>
      </c>
      <c r="I28" s="49"/>
      <c r="J28" s="38"/>
      <c r="K28" s="38"/>
      <c r="L28" s="49"/>
      <c r="M28" s="38"/>
      <c r="N28" s="38"/>
      <c r="O28" s="49"/>
      <c r="P28" s="38"/>
      <c r="Q28" s="38"/>
      <c r="R28" s="38"/>
      <c r="S28" s="38"/>
      <c r="T28" s="38"/>
    </row>
    <row r="29" spans="1:20" ht="12" customHeight="1">
      <c r="A29" s="38"/>
      <c r="B29" s="24">
        <v>5500</v>
      </c>
      <c r="C29" s="19">
        <f t="shared" si="0"/>
        <v>38.627433361108295</v>
      </c>
      <c r="D29" s="14">
        <f t="shared" si="1"/>
        <v>66.617240363792618</v>
      </c>
      <c r="E29" s="14">
        <f t="shared" si="2"/>
        <v>104.85738681150856</v>
      </c>
      <c r="F29" s="14">
        <f t="shared" si="3"/>
        <v>146.73920020269421</v>
      </c>
      <c r="G29" s="15">
        <f t="shared" si="4"/>
        <v>239.76033810981707</v>
      </c>
      <c r="H29" s="26">
        <f t="shared" si="5"/>
        <v>283.1432587169449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12" customHeight="1">
      <c r="A30" s="38"/>
      <c r="B30" s="24">
        <v>6000</v>
      </c>
      <c r="C30" s="20">
        <f t="shared" si="0"/>
        <v>42.139018212118138</v>
      </c>
      <c r="D30" s="14">
        <f t="shared" si="1"/>
        <v>72.673353124137392</v>
      </c>
      <c r="E30" s="14">
        <f t="shared" si="2"/>
        <v>114.3898765216457</v>
      </c>
      <c r="F30" s="14">
        <f t="shared" si="3"/>
        <v>160.07912749384823</v>
      </c>
      <c r="G30" s="15">
        <f t="shared" si="4"/>
        <v>261.5567324834368</v>
      </c>
      <c r="H30" s="26">
        <f t="shared" si="5"/>
        <v>308.88355496393984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12" customHeight="1">
      <c r="A31" s="38"/>
      <c r="B31" s="24">
        <v>6500</v>
      </c>
      <c r="C31" s="20">
        <f t="shared" si="0"/>
        <v>45.650603063127988</v>
      </c>
      <c r="D31" s="14">
        <f t="shared" si="1"/>
        <v>78.729465884482167</v>
      </c>
      <c r="E31" s="14">
        <f t="shared" si="2"/>
        <v>123.92236623178286</v>
      </c>
      <c r="F31" s="14">
        <f t="shared" si="3"/>
        <v>173.41905478500226</v>
      </c>
      <c r="G31" s="15">
        <f t="shared" si="4"/>
        <v>283.35312685705651</v>
      </c>
      <c r="H31" s="26">
        <f t="shared" si="5"/>
        <v>334.62385121093473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12" customHeight="1">
      <c r="A32" s="38"/>
      <c r="B32" s="24">
        <v>7000</v>
      </c>
      <c r="C32" s="20">
        <f t="shared" si="0"/>
        <v>49.162187914137839</v>
      </c>
      <c r="D32" s="14">
        <f t="shared" si="1"/>
        <v>84.785578644826955</v>
      </c>
      <c r="E32" s="14">
        <f t="shared" si="2"/>
        <v>133.45485594191999</v>
      </c>
      <c r="F32" s="14">
        <f t="shared" si="3"/>
        <v>186.75898207615626</v>
      </c>
      <c r="G32" s="15">
        <f t="shared" si="4"/>
        <v>305.14952123067627</v>
      </c>
      <c r="H32" s="26">
        <f t="shared" si="5"/>
        <v>360.36414745792973</v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12" customHeight="1">
      <c r="A33" s="38"/>
      <c r="B33" s="24">
        <v>7500</v>
      </c>
      <c r="C33" s="20">
        <f t="shared" si="0"/>
        <v>52.673772765147682</v>
      </c>
      <c r="D33" s="14">
        <f t="shared" si="1"/>
        <v>90.84169140517173</v>
      </c>
      <c r="E33" s="14">
        <f t="shared" si="2"/>
        <v>142.98734565205714</v>
      </c>
      <c r="F33" s="14">
        <f t="shared" si="3"/>
        <v>200.09890936731026</v>
      </c>
      <c r="G33" s="15">
        <f t="shared" si="4"/>
        <v>326.94591560429603</v>
      </c>
      <c r="H33" s="26">
        <f t="shared" si="5"/>
        <v>386.10444370492473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2" customHeight="1">
      <c r="A34" s="38"/>
      <c r="B34" s="25">
        <v>8000</v>
      </c>
      <c r="C34" s="27">
        <f t="shared" si="0"/>
        <v>56.185357616157518</v>
      </c>
      <c r="D34" s="28">
        <f t="shared" si="1"/>
        <v>96.897804165516519</v>
      </c>
      <c r="E34" s="28">
        <f t="shared" si="2"/>
        <v>152.51983536219427</v>
      </c>
      <c r="F34" s="28">
        <f t="shared" si="3"/>
        <v>213.43883665846428</v>
      </c>
      <c r="G34" s="15">
        <f t="shared" si="4"/>
        <v>348.74230997791568</v>
      </c>
      <c r="H34" s="26">
        <f t="shared" si="5"/>
        <v>411.84473995191979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</sheetData>
  <mergeCells count="17">
    <mergeCell ref="M16:N16"/>
    <mergeCell ref="C19:H19"/>
    <mergeCell ref="M11:N11"/>
    <mergeCell ref="M12:N12"/>
    <mergeCell ref="M13:N13"/>
    <mergeCell ref="M14:N14"/>
    <mergeCell ref="M15:N15"/>
    <mergeCell ref="B7:D7"/>
    <mergeCell ref="M7:N7"/>
    <mergeCell ref="B8:D8"/>
    <mergeCell ref="M8:N8"/>
    <mergeCell ref="B10:D10"/>
    <mergeCell ref="D2:N2"/>
    <mergeCell ref="G3:J3"/>
    <mergeCell ref="E4:M4"/>
    <mergeCell ref="B6:E6"/>
    <mergeCell ref="G6:K6"/>
  </mergeCells>
  <phoneticPr fontId="1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71"/>
  <sheetViews>
    <sheetView workbookViewId="0">
      <selection activeCell="K8" sqref="K8"/>
    </sheetView>
  </sheetViews>
  <sheetFormatPr baseColWidth="10" defaultColWidth="10" defaultRowHeight="11.25"/>
  <cols>
    <col min="1" max="1" width="2.25" style="2" customWidth="1"/>
    <col min="2" max="3" width="7.625" style="2" customWidth="1"/>
    <col min="4" max="4" width="7.375" style="2" customWidth="1"/>
    <col min="5" max="5" width="7.625" style="2" customWidth="1"/>
    <col min="6" max="6" width="7.25" style="2" customWidth="1"/>
    <col min="7" max="7" width="7.375" style="2" customWidth="1"/>
    <col min="8" max="8" width="7.625" style="2" customWidth="1"/>
    <col min="9" max="9" width="5.25" style="2" customWidth="1"/>
    <col min="10" max="10" width="7.125" style="2" customWidth="1"/>
    <col min="11" max="11" width="7.25" style="2" customWidth="1"/>
    <col min="12" max="12" width="2.125" style="2" customWidth="1"/>
    <col min="13" max="13" width="6.125" style="2" customWidth="1"/>
    <col min="14" max="14" width="7.875" style="2" customWidth="1"/>
    <col min="15" max="15" width="5.25" style="2" customWidth="1"/>
    <col min="16" max="16" width="4.125" style="2" customWidth="1"/>
    <col min="17" max="17" width="7.25" style="2" customWidth="1"/>
    <col min="18" max="18" width="10" style="2" customWidth="1"/>
    <col min="19" max="16384" width="10" style="2"/>
  </cols>
  <sheetData>
    <row r="1" spans="1:20" ht="7.5" customHeight="1">
      <c r="A1" s="37"/>
      <c r="B1" s="37"/>
      <c r="C1" s="37"/>
      <c r="D1" s="37"/>
      <c r="E1" s="37"/>
      <c r="F1" s="37"/>
      <c r="G1" s="40"/>
      <c r="H1" s="40"/>
      <c r="I1" s="40"/>
      <c r="J1" s="40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9.25" customHeight="1">
      <c r="A2" s="38"/>
      <c r="B2" s="38"/>
      <c r="C2" s="38"/>
      <c r="D2" s="83" t="s">
        <v>55</v>
      </c>
      <c r="E2" s="84"/>
      <c r="F2" s="84"/>
      <c r="G2" s="84"/>
      <c r="H2" s="84"/>
      <c r="I2" s="84"/>
      <c r="J2" s="84"/>
      <c r="K2" s="84"/>
      <c r="L2" s="84"/>
      <c r="M2" s="84"/>
      <c r="N2" s="85"/>
      <c r="O2" s="38"/>
      <c r="P2" s="38"/>
      <c r="Q2" s="38"/>
      <c r="R2" s="38"/>
      <c r="S2" s="38"/>
      <c r="T2" s="38"/>
    </row>
    <row r="3" spans="1:20" ht="16.5" customHeight="1">
      <c r="A3" s="39"/>
      <c r="B3" s="39"/>
      <c r="C3" s="39"/>
      <c r="D3" s="39"/>
      <c r="E3" s="41"/>
      <c r="F3" s="41"/>
      <c r="G3" s="86" t="s">
        <v>56</v>
      </c>
      <c r="H3" s="87"/>
      <c r="I3" s="87"/>
      <c r="J3" s="88"/>
      <c r="K3" s="41"/>
      <c r="L3" s="41"/>
      <c r="M3" s="41"/>
      <c r="N3" s="38"/>
      <c r="O3" s="38"/>
      <c r="P3" s="38"/>
      <c r="Q3" s="38"/>
      <c r="R3" s="38"/>
      <c r="S3" s="38"/>
      <c r="T3" s="38"/>
    </row>
    <row r="4" spans="1:20" ht="21.75" customHeight="1">
      <c r="A4" s="38"/>
      <c r="B4" s="38"/>
      <c r="C4" s="38"/>
      <c r="D4" s="38"/>
      <c r="E4" s="89" t="s">
        <v>57</v>
      </c>
      <c r="F4" s="90"/>
      <c r="G4" s="90"/>
      <c r="H4" s="90"/>
      <c r="I4" s="90"/>
      <c r="J4" s="90"/>
      <c r="K4" s="90"/>
      <c r="L4" s="90"/>
      <c r="M4" s="91"/>
      <c r="N4" s="38"/>
      <c r="O4" s="38"/>
      <c r="P4" s="38"/>
      <c r="Q4" s="38"/>
      <c r="R4" s="38"/>
      <c r="S4" s="38"/>
      <c r="T4" s="38"/>
    </row>
    <row r="5" spans="1:20" ht="18" customHeight="1">
      <c r="A5" s="38"/>
      <c r="B5" s="38"/>
      <c r="C5" s="38"/>
      <c r="D5" s="42"/>
      <c r="E5" s="42"/>
      <c r="F5" s="4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14.25" customHeight="1">
      <c r="A6" s="38"/>
      <c r="B6" s="92" t="s">
        <v>58</v>
      </c>
      <c r="C6" s="93"/>
      <c r="D6" s="93"/>
      <c r="E6" s="94"/>
      <c r="F6" s="42"/>
      <c r="G6" s="92" t="s">
        <v>59</v>
      </c>
      <c r="H6" s="93"/>
      <c r="I6" s="93"/>
      <c r="J6" s="93"/>
      <c r="K6" s="94"/>
      <c r="L6" s="38"/>
      <c r="M6" s="38"/>
      <c r="N6" s="38"/>
      <c r="O6" s="38"/>
      <c r="P6" s="38"/>
      <c r="Q6" s="38"/>
      <c r="R6" s="38"/>
      <c r="S6" s="38"/>
      <c r="T6" s="38"/>
    </row>
    <row r="7" spans="1:20" ht="13.5" customHeight="1">
      <c r="A7" s="38"/>
      <c r="B7" s="95" t="s">
        <v>60</v>
      </c>
      <c r="C7" s="96"/>
      <c r="D7" s="97"/>
      <c r="E7" s="8">
        <v>225</v>
      </c>
      <c r="F7" s="38"/>
      <c r="G7" s="29" t="s">
        <v>61</v>
      </c>
      <c r="H7" s="30"/>
      <c r="I7" s="30"/>
      <c r="J7" s="30"/>
      <c r="K7" s="31">
        <v>4000</v>
      </c>
      <c r="L7" s="38"/>
      <c r="M7" s="98" t="s">
        <v>62</v>
      </c>
      <c r="N7" s="99"/>
      <c r="O7" s="38"/>
      <c r="P7" s="38"/>
      <c r="Q7" s="38"/>
      <c r="R7" s="38"/>
      <c r="S7" s="38"/>
      <c r="T7" s="38"/>
    </row>
    <row r="8" spans="1:20" ht="13.5" customHeight="1">
      <c r="A8" s="38"/>
      <c r="B8" s="100" t="s">
        <v>63</v>
      </c>
      <c r="C8" s="101"/>
      <c r="D8" s="102"/>
      <c r="E8" s="9">
        <v>40</v>
      </c>
      <c r="F8" s="38"/>
      <c r="G8" s="4" t="s">
        <v>64</v>
      </c>
      <c r="H8" s="3"/>
      <c r="I8" s="3"/>
      <c r="J8" s="3"/>
      <c r="K8" s="35">
        <v>4.375</v>
      </c>
      <c r="L8" s="38"/>
      <c r="M8" s="103" t="s">
        <v>65</v>
      </c>
      <c r="N8" s="104"/>
      <c r="O8" s="38"/>
      <c r="P8" s="38"/>
      <c r="Q8" s="38"/>
      <c r="R8" s="38"/>
      <c r="S8" s="38"/>
      <c r="T8" s="38"/>
    </row>
    <row r="9" spans="1:20" ht="13.5" customHeight="1">
      <c r="A9" s="38"/>
      <c r="B9" s="55"/>
      <c r="C9" s="56"/>
      <c r="D9" s="57"/>
      <c r="E9" s="58"/>
      <c r="F9" s="38"/>
      <c r="G9" s="4" t="s">
        <v>66</v>
      </c>
      <c r="H9" s="3"/>
      <c r="I9" s="3"/>
      <c r="J9" s="3"/>
      <c r="K9" s="35">
        <v>3.3330000000000002</v>
      </c>
      <c r="L9" s="38"/>
      <c r="M9" s="53"/>
      <c r="N9" s="54"/>
      <c r="O9" s="38"/>
      <c r="P9" s="38"/>
      <c r="Q9" s="38"/>
      <c r="R9" s="38"/>
      <c r="S9" s="38"/>
      <c r="T9" s="38"/>
    </row>
    <row r="10" spans="1:20" ht="13.5" customHeight="1">
      <c r="A10" s="38"/>
      <c r="B10" s="105" t="s">
        <v>67</v>
      </c>
      <c r="C10" s="106"/>
      <c r="D10" s="107"/>
      <c r="E10" s="10">
        <v>18</v>
      </c>
      <c r="F10" s="38"/>
      <c r="G10" s="32" t="s">
        <v>68</v>
      </c>
      <c r="H10" s="33"/>
      <c r="I10" s="34"/>
      <c r="J10" s="36"/>
      <c r="K10" s="36"/>
      <c r="L10" s="38"/>
      <c r="M10" s="51"/>
      <c r="N10" s="52"/>
      <c r="O10" s="38"/>
      <c r="P10" s="38"/>
      <c r="Q10" s="38"/>
      <c r="R10" s="38"/>
      <c r="S10" s="38"/>
      <c r="T10" s="38"/>
    </row>
    <row r="11" spans="1:20">
      <c r="A11" s="38"/>
      <c r="B11" s="44"/>
      <c r="C11" s="38"/>
      <c r="D11" s="38"/>
      <c r="E11" s="38"/>
      <c r="F11" s="38"/>
      <c r="G11" s="38"/>
      <c r="H11" s="38"/>
      <c r="I11" s="45"/>
      <c r="J11" s="6" t="s">
        <v>69</v>
      </c>
      <c r="K11" s="11">
        <v>3.5</v>
      </c>
      <c r="L11" s="38"/>
      <c r="M11" s="113">
        <f>(K7/(K8*K11))*((E10*2.54)+2*E7*E8/1000)*3.141592654*0.0006</f>
        <v>31.375508988794248</v>
      </c>
      <c r="N11" s="114"/>
      <c r="O11" s="38"/>
      <c r="P11" s="38"/>
      <c r="Q11" s="38"/>
      <c r="R11" s="38"/>
      <c r="S11" s="38"/>
      <c r="T11" s="38"/>
    </row>
    <row r="12" spans="1:20">
      <c r="A12" s="38"/>
      <c r="B12" s="4" t="s">
        <v>70</v>
      </c>
      <c r="C12" s="3"/>
      <c r="D12" s="3"/>
      <c r="E12" s="1">
        <f>(E10*2.54+2*E7/10*E8/100)*3.141592654</f>
        <v>200.18228391288</v>
      </c>
      <c r="F12" s="38"/>
      <c r="G12" s="38"/>
      <c r="H12" s="38"/>
      <c r="I12" s="45"/>
      <c r="J12" s="5" t="s">
        <v>71</v>
      </c>
      <c r="K12" s="12">
        <v>1.9</v>
      </c>
      <c r="L12" s="38"/>
      <c r="M12" s="113">
        <f>K7/(K8*K12)*(E10*2.54+2*E7*E8/1000)*3.141592654*0.0006</f>
        <v>57.796990242515726</v>
      </c>
      <c r="N12" s="114"/>
      <c r="O12" s="38"/>
      <c r="P12" s="38"/>
      <c r="Q12" s="38"/>
      <c r="R12" s="38"/>
      <c r="S12" s="38"/>
      <c r="T12" s="38"/>
    </row>
    <row r="13" spans="1:20">
      <c r="A13" s="38"/>
      <c r="B13" s="38"/>
      <c r="C13" s="38"/>
      <c r="D13" s="38"/>
      <c r="E13" s="38"/>
      <c r="F13" s="38"/>
      <c r="G13" s="38"/>
      <c r="H13" s="38"/>
      <c r="I13" s="45"/>
      <c r="J13" s="5" t="s">
        <v>72</v>
      </c>
      <c r="K13" s="12">
        <v>1.17</v>
      </c>
      <c r="L13" s="38"/>
      <c r="M13" s="113">
        <f>(K7/(K8*K13))*((E10*2.54)+2*E7*E8/1000)*3.141592654*0.0006</f>
        <v>93.858360222888791</v>
      </c>
      <c r="N13" s="114"/>
      <c r="O13" s="38"/>
      <c r="P13" s="38"/>
      <c r="Q13" s="38"/>
      <c r="R13" s="38"/>
      <c r="S13" s="38"/>
      <c r="T13" s="38"/>
    </row>
    <row r="14" spans="1:20">
      <c r="A14" s="38"/>
      <c r="B14" s="44"/>
      <c r="C14" s="38"/>
      <c r="D14" s="38"/>
      <c r="E14" s="38"/>
      <c r="F14" s="38"/>
      <c r="G14" s="38"/>
      <c r="H14" s="38"/>
      <c r="I14" s="45"/>
      <c r="J14" s="5" t="s">
        <v>73</v>
      </c>
      <c r="K14" s="12">
        <v>0.76</v>
      </c>
      <c r="L14" s="38"/>
      <c r="M14" s="113">
        <f>(K7/(K8*K14))*((E10*2.54)+2*E7*E8/1000)*3.141592654*0.0006</f>
        <v>144.4924756062893</v>
      </c>
      <c r="N14" s="114"/>
      <c r="O14" s="38"/>
      <c r="P14" s="38"/>
      <c r="Q14" s="38"/>
      <c r="R14" s="38"/>
      <c r="S14" s="38"/>
      <c r="T14" s="38"/>
    </row>
    <row r="15" spans="1:20">
      <c r="A15" s="43"/>
      <c r="B15" s="44"/>
      <c r="C15" s="38"/>
      <c r="D15" s="38"/>
      <c r="E15" s="38"/>
      <c r="F15" s="38"/>
      <c r="G15" s="38"/>
      <c r="H15" s="38"/>
      <c r="I15" s="45"/>
      <c r="J15" s="5" t="s">
        <v>74</v>
      </c>
      <c r="K15" s="12">
        <v>0.72499999999999998</v>
      </c>
      <c r="L15" s="38"/>
      <c r="M15" s="113">
        <f>(K7/(K9*K15))*((E10*2.54)+2*E7*E8/1000)*3.141592654*0.0006</f>
        <v>198.82159859747847</v>
      </c>
      <c r="N15" s="114"/>
      <c r="O15" s="38"/>
      <c r="P15" s="38"/>
      <c r="Q15" s="38"/>
      <c r="R15" s="38"/>
      <c r="S15" s="38"/>
      <c r="T15" s="38"/>
    </row>
    <row r="16" spans="1:20">
      <c r="A16" s="38"/>
      <c r="B16" s="44"/>
      <c r="C16" s="38"/>
      <c r="D16" s="38"/>
      <c r="E16" s="38"/>
      <c r="F16" s="38"/>
      <c r="G16" s="38"/>
      <c r="H16" s="38"/>
      <c r="I16" s="38"/>
      <c r="J16" s="7" t="s">
        <v>75</v>
      </c>
      <c r="K16" s="13">
        <v>0.64</v>
      </c>
      <c r="L16" s="38"/>
      <c r="M16" s="108">
        <f>(K7/(K9*K16))*((E10*2.54)+2*E7*E8/1000)*3.141592654*0.0006</f>
        <v>225.22759216120608</v>
      </c>
      <c r="N16" s="109"/>
      <c r="O16" s="38"/>
      <c r="P16" s="38"/>
      <c r="Q16" s="38"/>
      <c r="R16" s="38"/>
      <c r="S16" s="38"/>
      <c r="T16" s="38"/>
    </row>
    <row r="17" spans="1:30" ht="5.25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30" ht="12" customHeight="1">
      <c r="A18" s="38"/>
      <c r="B18" s="21" t="s">
        <v>76</v>
      </c>
      <c r="C18" s="18">
        <v>1</v>
      </c>
      <c r="D18" s="16">
        <v>2</v>
      </c>
      <c r="E18" s="16">
        <v>3</v>
      </c>
      <c r="F18" s="16">
        <v>4</v>
      </c>
      <c r="G18" s="16">
        <v>5</v>
      </c>
      <c r="H18" s="17">
        <v>6</v>
      </c>
      <c r="I18" s="38"/>
      <c r="J18" s="46"/>
      <c r="K18" s="47"/>
      <c r="L18" s="38"/>
      <c r="M18" s="48"/>
      <c r="N18" s="38"/>
      <c r="O18" s="38"/>
      <c r="P18" s="38"/>
      <c r="Q18" s="38"/>
      <c r="R18" s="38"/>
      <c r="S18" s="38"/>
      <c r="T18" s="38"/>
      <c r="U18" s="67"/>
      <c r="V18" s="67"/>
      <c r="W18" s="67"/>
      <c r="X18" s="67"/>
      <c r="Y18" s="67"/>
      <c r="Z18" s="67"/>
      <c r="AA18" s="67"/>
      <c r="AB18" s="67"/>
      <c r="AC18" s="67"/>
      <c r="AD18" s="67"/>
    </row>
    <row r="19" spans="1:30" ht="12" customHeight="1">
      <c r="A19" s="38"/>
      <c r="B19" s="22" t="s">
        <v>77</v>
      </c>
      <c r="C19" s="110" t="s">
        <v>78</v>
      </c>
      <c r="D19" s="111"/>
      <c r="E19" s="111"/>
      <c r="F19" s="111"/>
      <c r="G19" s="111"/>
      <c r="H19" s="112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67"/>
      <c r="V19" s="67"/>
      <c r="W19" s="67"/>
      <c r="X19" s="67"/>
      <c r="Y19" s="67"/>
      <c r="Z19" s="67"/>
      <c r="AA19" s="67"/>
      <c r="AB19" s="67"/>
      <c r="AC19" s="67"/>
      <c r="AD19" s="67"/>
    </row>
    <row r="20" spans="1:30" ht="12" customHeight="1">
      <c r="A20" s="38"/>
      <c r="B20" s="23">
        <v>1000</v>
      </c>
      <c r="C20" s="59">
        <f t="shared" ref="C20:C36" si="0">($B20/($K$8*$K$11))*(($E$10*2.54)+2*$E$7*$E$8/1000)*3.141592654*0.0006</f>
        <v>7.8438772471985621</v>
      </c>
      <c r="D20" s="60">
        <f t="shared" ref="D20:D36" si="1">($B20/($K$8*$K$12))*(($E$10*2.54)+2*$E$7*$E$8/1000)*3.141592654*0.0006</f>
        <v>14.449247560628931</v>
      </c>
      <c r="E20" s="60">
        <f t="shared" ref="E20:E36" si="2">($B20/($K$8*$K$13))*(($E$10*2.54)+2*$E$7*$E$8/1000)*3.141592654*0.0006</f>
        <v>23.464590055722198</v>
      </c>
      <c r="F20" s="60">
        <f t="shared" ref="F20:F36" si="3">($B20/($K$8*$K$14))*(($E$10*2.54)+2*$E$7*$E$8/1000)*3.141592654*0.0006</f>
        <v>36.123118901572326</v>
      </c>
      <c r="G20" s="60">
        <f t="shared" ref="G20:G36" si="4">($B20/($K$9*$K$15))*(($E$10*2.54)+2*$E$7*$E$8/1000)*3.141592654*0.0006</f>
        <v>49.705399649369618</v>
      </c>
      <c r="H20" s="61">
        <f t="shared" ref="H20:H36" si="5">($B20/($K$9*$K$16))*(($E$10*2.54)+2*$E$7*$E$8/1000)*3.141592654*0.0006</f>
        <v>56.306898040301519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67"/>
      <c r="V20" s="67"/>
      <c r="W20" s="67"/>
      <c r="X20" s="67"/>
      <c r="Y20" s="67"/>
      <c r="Z20" s="67"/>
      <c r="AA20" s="67"/>
      <c r="AB20" s="67"/>
      <c r="AC20" s="67"/>
      <c r="AD20" s="67"/>
    </row>
    <row r="21" spans="1:30" ht="12" customHeight="1">
      <c r="A21" s="38"/>
      <c r="B21" s="24">
        <v>1250</v>
      </c>
      <c r="C21" s="62">
        <f t="shared" si="0"/>
        <v>9.8048465589982037</v>
      </c>
      <c r="D21" s="63">
        <f t="shared" si="1"/>
        <v>18.061559450786163</v>
      </c>
      <c r="E21" s="63">
        <f t="shared" si="2"/>
        <v>29.330737569652747</v>
      </c>
      <c r="F21" s="63">
        <f t="shared" si="3"/>
        <v>45.153898626965407</v>
      </c>
      <c r="G21" s="60">
        <f t="shared" si="4"/>
        <v>62.131749561712027</v>
      </c>
      <c r="H21" s="61">
        <f t="shared" si="5"/>
        <v>70.383622550376899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67"/>
      <c r="V21" s="67"/>
      <c r="W21" s="67"/>
      <c r="X21" s="67"/>
      <c r="Y21" s="67"/>
      <c r="Z21" s="67"/>
      <c r="AA21" s="67"/>
      <c r="AB21" s="67"/>
      <c r="AC21" s="67"/>
      <c r="AD21" s="67"/>
    </row>
    <row r="22" spans="1:30" ht="12" customHeight="1">
      <c r="A22" s="38"/>
      <c r="B22" s="24">
        <v>1500</v>
      </c>
      <c r="C22" s="62">
        <f t="shared" si="0"/>
        <v>11.765815870797844</v>
      </c>
      <c r="D22" s="63">
        <f t="shared" si="1"/>
        <v>21.6738713409434</v>
      </c>
      <c r="E22" s="63">
        <f t="shared" si="2"/>
        <v>35.196885083583297</v>
      </c>
      <c r="F22" s="63">
        <f t="shared" si="3"/>
        <v>54.184678352358489</v>
      </c>
      <c r="G22" s="60">
        <f t="shared" si="4"/>
        <v>74.558099474054444</v>
      </c>
      <c r="H22" s="61">
        <f t="shared" si="5"/>
        <v>84.460347060452264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67"/>
      <c r="V22" s="67"/>
      <c r="W22" s="67"/>
      <c r="X22" s="67"/>
      <c r="Y22" s="67"/>
      <c r="Z22" s="67"/>
      <c r="AA22" s="67"/>
      <c r="AB22" s="67"/>
      <c r="AC22" s="67"/>
      <c r="AD22" s="67"/>
    </row>
    <row r="23" spans="1:30" ht="12" customHeight="1">
      <c r="A23" s="38"/>
      <c r="B23" s="24">
        <v>1750</v>
      </c>
      <c r="C23" s="62">
        <f t="shared" si="0"/>
        <v>13.726785182597487</v>
      </c>
      <c r="D23" s="63">
        <f t="shared" si="1"/>
        <v>25.286183231100626</v>
      </c>
      <c r="E23" s="63">
        <f t="shared" si="2"/>
        <v>41.063032597513853</v>
      </c>
      <c r="F23" s="63">
        <f t="shared" si="3"/>
        <v>63.215458077751563</v>
      </c>
      <c r="G23" s="60">
        <f t="shared" si="4"/>
        <v>86.984449386396832</v>
      </c>
      <c r="H23" s="61">
        <f t="shared" si="5"/>
        <v>98.537071570527658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67"/>
      <c r="V23" s="67"/>
      <c r="W23" s="67"/>
      <c r="X23" s="67"/>
      <c r="Y23" s="67"/>
      <c r="Z23" s="67"/>
      <c r="AA23" s="67"/>
      <c r="AB23" s="67"/>
      <c r="AC23" s="67"/>
      <c r="AD23" s="67"/>
    </row>
    <row r="24" spans="1:30" ht="12" customHeight="1">
      <c r="A24" s="38"/>
      <c r="B24" s="24">
        <v>2000</v>
      </c>
      <c r="C24" s="62">
        <f t="shared" si="0"/>
        <v>15.687754494397124</v>
      </c>
      <c r="D24" s="63">
        <f t="shared" si="1"/>
        <v>28.898495121257863</v>
      </c>
      <c r="E24" s="63">
        <f t="shared" si="2"/>
        <v>46.929180111444396</v>
      </c>
      <c r="F24" s="63">
        <f t="shared" si="3"/>
        <v>72.246237803144652</v>
      </c>
      <c r="G24" s="60">
        <f t="shared" si="4"/>
        <v>99.410799298739235</v>
      </c>
      <c r="H24" s="61">
        <f t="shared" si="5"/>
        <v>112.61379608060304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67"/>
      <c r="V24" s="67"/>
      <c r="W24" s="67"/>
      <c r="X24" s="67"/>
      <c r="Y24" s="67"/>
      <c r="Z24" s="67"/>
      <c r="AA24" s="67"/>
      <c r="AB24" s="67"/>
      <c r="AC24" s="67"/>
      <c r="AD24" s="67"/>
    </row>
    <row r="25" spans="1:30" ht="12" customHeight="1">
      <c r="A25" s="38"/>
      <c r="B25" s="24">
        <v>2250</v>
      </c>
      <c r="C25" s="62">
        <f t="shared" si="0"/>
        <v>17.648723806196767</v>
      </c>
      <c r="D25" s="63">
        <f t="shared" si="1"/>
        <v>32.510807011415096</v>
      </c>
      <c r="E25" s="63">
        <f t="shared" si="2"/>
        <v>52.795327625374945</v>
      </c>
      <c r="F25" s="63">
        <f t="shared" si="3"/>
        <v>81.277017528537741</v>
      </c>
      <c r="G25" s="60">
        <f t="shared" si="4"/>
        <v>111.83714921108164</v>
      </c>
      <c r="H25" s="61">
        <f t="shared" si="5"/>
        <v>126.69052059067842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67"/>
      <c r="V25" s="67"/>
      <c r="W25" s="67"/>
      <c r="X25" s="67"/>
      <c r="Y25" s="67"/>
      <c r="Z25" s="67"/>
      <c r="AA25" s="67"/>
      <c r="AB25" s="67"/>
      <c r="AC25" s="67"/>
      <c r="AD25" s="67"/>
    </row>
    <row r="26" spans="1:30" ht="12" customHeight="1">
      <c r="A26" s="50"/>
      <c r="B26" s="24">
        <v>2500</v>
      </c>
      <c r="C26" s="62">
        <f t="shared" si="0"/>
        <v>19.609693117996407</v>
      </c>
      <c r="D26" s="63">
        <f t="shared" si="1"/>
        <v>36.123118901572326</v>
      </c>
      <c r="E26" s="63">
        <f t="shared" si="2"/>
        <v>58.661475139305495</v>
      </c>
      <c r="F26" s="63">
        <f t="shared" si="3"/>
        <v>90.307797253930815</v>
      </c>
      <c r="G26" s="60">
        <f t="shared" si="4"/>
        <v>124.26349912342405</v>
      </c>
      <c r="H26" s="61">
        <f t="shared" si="5"/>
        <v>140.7672451007538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67"/>
      <c r="V26" s="67"/>
      <c r="W26" s="67"/>
      <c r="X26" s="67"/>
      <c r="Y26" s="67"/>
      <c r="Z26" s="67"/>
      <c r="AA26" s="67"/>
      <c r="AB26" s="67"/>
      <c r="AC26" s="67"/>
      <c r="AD26" s="67"/>
    </row>
    <row r="27" spans="1:30" ht="12" customHeight="1">
      <c r="A27" s="38"/>
      <c r="B27" s="24">
        <v>2750</v>
      </c>
      <c r="C27" s="62">
        <f t="shared" si="0"/>
        <v>21.570662429796048</v>
      </c>
      <c r="D27" s="63">
        <f t="shared" si="1"/>
        <v>39.735430791729563</v>
      </c>
      <c r="E27" s="63">
        <f t="shared" si="2"/>
        <v>64.527622653236037</v>
      </c>
      <c r="F27" s="63">
        <f t="shared" si="3"/>
        <v>99.338576979323904</v>
      </c>
      <c r="G27" s="60">
        <f t="shared" si="4"/>
        <v>136.68984903576646</v>
      </c>
      <c r="H27" s="61">
        <f t="shared" si="5"/>
        <v>154.84396961082916</v>
      </c>
      <c r="I27" s="49"/>
      <c r="J27" s="38"/>
      <c r="K27" s="38"/>
      <c r="L27" s="49"/>
      <c r="M27" s="38"/>
      <c r="N27" s="38"/>
      <c r="O27" s="49"/>
      <c r="P27" s="38"/>
      <c r="Q27" s="38"/>
      <c r="R27" s="38"/>
      <c r="S27" s="38"/>
      <c r="T27" s="38"/>
      <c r="U27" s="67"/>
      <c r="V27" s="67"/>
      <c r="W27" s="67"/>
      <c r="X27" s="67"/>
      <c r="Y27" s="67"/>
      <c r="Z27" s="67"/>
      <c r="AA27" s="67"/>
      <c r="AB27" s="67"/>
      <c r="AC27" s="67"/>
      <c r="AD27" s="67"/>
    </row>
    <row r="28" spans="1:30" ht="12" customHeight="1">
      <c r="A28" s="38"/>
      <c r="B28" s="24">
        <v>3000</v>
      </c>
      <c r="C28" s="62">
        <f t="shared" si="0"/>
        <v>23.531631741595689</v>
      </c>
      <c r="D28" s="63">
        <f t="shared" si="1"/>
        <v>43.3477426818868</v>
      </c>
      <c r="E28" s="63">
        <f t="shared" si="2"/>
        <v>70.393770167166593</v>
      </c>
      <c r="F28" s="63">
        <f t="shared" si="3"/>
        <v>108.36935670471698</v>
      </c>
      <c r="G28" s="60">
        <f t="shared" si="4"/>
        <v>149.11619894810889</v>
      </c>
      <c r="H28" s="61">
        <f t="shared" si="5"/>
        <v>168.92069412090453</v>
      </c>
      <c r="I28" s="49"/>
      <c r="J28" s="38"/>
      <c r="K28" s="38"/>
      <c r="L28" s="49"/>
      <c r="M28" s="38"/>
      <c r="N28" s="38"/>
      <c r="O28" s="49"/>
      <c r="P28" s="38"/>
      <c r="Q28" s="38"/>
      <c r="R28" s="38"/>
      <c r="S28" s="38"/>
      <c r="T28" s="38"/>
      <c r="U28" s="67"/>
      <c r="V28" s="67"/>
      <c r="W28" s="67"/>
      <c r="X28" s="67"/>
      <c r="Y28" s="67"/>
      <c r="Z28" s="67"/>
      <c r="AA28" s="67"/>
      <c r="AB28" s="67"/>
      <c r="AC28" s="67"/>
      <c r="AD28" s="67"/>
    </row>
    <row r="29" spans="1:30" ht="12" customHeight="1">
      <c r="A29" s="38"/>
      <c r="B29" s="24">
        <v>3250</v>
      </c>
      <c r="C29" s="62">
        <f t="shared" si="0"/>
        <v>25.49260105339533</v>
      </c>
      <c r="D29" s="63">
        <f t="shared" si="1"/>
        <v>46.960054572044029</v>
      </c>
      <c r="E29" s="63">
        <f t="shared" si="2"/>
        <v>76.259917681097136</v>
      </c>
      <c r="F29" s="63">
        <f t="shared" si="3"/>
        <v>117.40013643011005</v>
      </c>
      <c r="G29" s="60">
        <f t="shared" si="4"/>
        <v>161.54254886045129</v>
      </c>
      <c r="H29" s="61">
        <f t="shared" si="5"/>
        <v>182.99741863097995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67"/>
      <c r="V29" s="67"/>
      <c r="W29" s="67"/>
      <c r="X29" s="67"/>
      <c r="Y29" s="67"/>
      <c r="Z29" s="67"/>
      <c r="AA29" s="67"/>
      <c r="AB29" s="67"/>
      <c r="AC29" s="67"/>
      <c r="AD29" s="67"/>
    </row>
    <row r="30" spans="1:30" ht="12" customHeight="1">
      <c r="A30" s="38"/>
      <c r="B30" s="24">
        <v>3500</v>
      </c>
      <c r="C30" s="64">
        <f t="shared" si="0"/>
        <v>27.453570365194974</v>
      </c>
      <c r="D30" s="63">
        <f t="shared" si="1"/>
        <v>50.572366462201252</v>
      </c>
      <c r="E30" s="63">
        <f t="shared" si="2"/>
        <v>82.126065195027707</v>
      </c>
      <c r="F30" s="63">
        <f t="shared" si="3"/>
        <v>126.43091615550313</v>
      </c>
      <c r="G30" s="60">
        <f t="shared" si="4"/>
        <v>173.96889877279366</v>
      </c>
      <c r="H30" s="61">
        <f t="shared" si="5"/>
        <v>197.07414314105532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67"/>
      <c r="V30" s="67"/>
      <c r="W30" s="67"/>
      <c r="X30" s="67"/>
      <c r="Y30" s="67"/>
      <c r="Z30" s="67"/>
      <c r="AA30" s="67"/>
      <c r="AB30" s="67"/>
      <c r="AC30" s="67"/>
      <c r="AD30" s="67"/>
    </row>
    <row r="31" spans="1:30" ht="12" customHeight="1">
      <c r="A31" s="38"/>
      <c r="B31" s="24">
        <v>3750</v>
      </c>
      <c r="C31" s="64">
        <f t="shared" si="0"/>
        <v>29.414539676994607</v>
      </c>
      <c r="D31" s="63">
        <f t="shared" si="1"/>
        <v>54.184678352358496</v>
      </c>
      <c r="E31" s="63">
        <f t="shared" si="2"/>
        <v>87.992212708958249</v>
      </c>
      <c r="F31" s="63">
        <f t="shared" si="3"/>
        <v>135.4616958808962</v>
      </c>
      <c r="G31" s="60">
        <f t="shared" si="4"/>
        <v>186.39524868513607</v>
      </c>
      <c r="H31" s="61">
        <f t="shared" si="5"/>
        <v>211.15086765113068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67"/>
      <c r="V31" s="67"/>
      <c r="W31" s="67"/>
      <c r="X31" s="67"/>
      <c r="Y31" s="67"/>
      <c r="Z31" s="67"/>
      <c r="AA31" s="67"/>
      <c r="AB31" s="67"/>
      <c r="AC31" s="67"/>
      <c r="AD31" s="67"/>
    </row>
    <row r="32" spans="1:30" ht="12" customHeight="1">
      <c r="A32" s="38"/>
      <c r="B32" s="24">
        <v>4000</v>
      </c>
      <c r="C32" s="64">
        <f t="shared" si="0"/>
        <v>31.375508988794248</v>
      </c>
      <c r="D32" s="63">
        <f t="shared" si="1"/>
        <v>57.796990242515726</v>
      </c>
      <c r="E32" s="63">
        <f t="shared" si="2"/>
        <v>93.858360222888791</v>
      </c>
      <c r="F32" s="63">
        <f t="shared" si="3"/>
        <v>144.4924756062893</v>
      </c>
      <c r="G32" s="60">
        <f t="shared" si="4"/>
        <v>198.82159859747847</v>
      </c>
      <c r="H32" s="61">
        <f t="shared" si="5"/>
        <v>225.22759216120608</v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67"/>
      <c r="V32" s="67"/>
      <c r="W32" s="67"/>
      <c r="X32" s="67"/>
      <c r="Y32" s="67"/>
      <c r="Z32" s="67"/>
      <c r="AA32" s="67"/>
      <c r="AB32" s="67"/>
      <c r="AC32" s="67"/>
      <c r="AD32" s="67"/>
    </row>
    <row r="33" spans="1:30" ht="12" customHeight="1">
      <c r="A33" s="38"/>
      <c r="B33" s="24">
        <v>4250</v>
      </c>
      <c r="C33" s="64">
        <f t="shared" si="0"/>
        <v>33.336478300593889</v>
      </c>
      <c r="D33" s="63">
        <f t="shared" si="1"/>
        <v>61.409302132672948</v>
      </c>
      <c r="E33" s="63">
        <f t="shared" si="2"/>
        <v>99.724507736819362</v>
      </c>
      <c r="F33" s="63">
        <f t="shared" si="3"/>
        <v>153.52325533168238</v>
      </c>
      <c r="G33" s="60">
        <f t="shared" si="4"/>
        <v>211.24794850982084</v>
      </c>
      <c r="H33" s="61">
        <f t="shared" si="5"/>
        <v>239.30431667128147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67"/>
      <c r="V33" s="67"/>
      <c r="W33" s="67"/>
      <c r="X33" s="67"/>
      <c r="Y33" s="67"/>
      <c r="Z33" s="67"/>
      <c r="AA33" s="67"/>
      <c r="AB33" s="67"/>
      <c r="AC33" s="67"/>
      <c r="AD33" s="67"/>
    </row>
    <row r="34" spans="1:30" ht="12" customHeight="1">
      <c r="A34" s="38"/>
      <c r="B34" s="25">
        <v>4500</v>
      </c>
      <c r="C34" s="65">
        <f t="shared" si="0"/>
        <v>35.297447612393533</v>
      </c>
      <c r="D34" s="66">
        <f t="shared" si="1"/>
        <v>65.021614022830192</v>
      </c>
      <c r="E34" s="66">
        <f t="shared" si="2"/>
        <v>105.59065525074989</v>
      </c>
      <c r="F34" s="66">
        <f t="shared" si="3"/>
        <v>162.55403505707548</v>
      </c>
      <c r="G34" s="60">
        <f t="shared" si="4"/>
        <v>223.67429842216328</v>
      </c>
      <c r="H34" s="61">
        <f t="shared" si="5"/>
        <v>253.38104118135684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67"/>
      <c r="V34" s="67"/>
      <c r="W34" s="67"/>
      <c r="X34" s="67"/>
      <c r="Y34" s="67"/>
      <c r="Z34" s="67"/>
      <c r="AA34" s="67"/>
      <c r="AB34" s="67"/>
      <c r="AC34" s="67"/>
      <c r="AD34" s="67"/>
    </row>
    <row r="35" spans="1:30">
      <c r="A35" s="38"/>
      <c r="B35" s="25">
        <v>4750</v>
      </c>
      <c r="C35" s="65">
        <f t="shared" si="0"/>
        <v>37.25841692419317</v>
      </c>
      <c r="D35" s="66">
        <f t="shared" si="1"/>
        <v>68.633925912987422</v>
      </c>
      <c r="E35" s="66">
        <f t="shared" si="2"/>
        <v>111.45680276468045</v>
      </c>
      <c r="F35" s="66">
        <f t="shared" si="3"/>
        <v>171.58481478246853</v>
      </c>
      <c r="G35" s="60">
        <f t="shared" si="4"/>
        <v>236.10064833450568</v>
      </c>
      <c r="H35" s="61">
        <f t="shared" si="5"/>
        <v>267.4577656914322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67"/>
      <c r="V35" s="67"/>
      <c r="W35" s="67"/>
      <c r="X35" s="67"/>
      <c r="Y35" s="67"/>
      <c r="Z35" s="67"/>
      <c r="AA35" s="67"/>
      <c r="AB35" s="67"/>
      <c r="AC35" s="67"/>
      <c r="AD35" s="67"/>
    </row>
    <row r="36" spans="1:30">
      <c r="A36" s="38"/>
      <c r="B36" s="25">
        <v>5000</v>
      </c>
      <c r="C36" s="65">
        <f t="shared" si="0"/>
        <v>39.219386235992815</v>
      </c>
      <c r="D36" s="66">
        <f t="shared" si="1"/>
        <v>72.246237803144652</v>
      </c>
      <c r="E36" s="66">
        <f t="shared" si="2"/>
        <v>117.32295027861099</v>
      </c>
      <c r="F36" s="66">
        <f t="shared" si="3"/>
        <v>180.61559450786163</v>
      </c>
      <c r="G36" s="60">
        <f t="shared" si="4"/>
        <v>248.52699824684811</v>
      </c>
      <c r="H36" s="61">
        <f t="shared" si="5"/>
        <v>281.53449020150759</v>
      </c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67"/>
      <c r="V36" s="67"/>
      <c r="W36" s="67"/>
      <c r="X36" s="67"/>
      <c r="Y36" s="67"/>
      <c r="Z36" s="67"/>
      <c r="AA36" s="67"/>
      <c r="AB36" s="67"/>
      <c r="AC36" s="67"/>
      <c r="AD36" s="67"/>
    </row>
    <row r="37" spans="1:30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67"/>
      <c r="V37" s="67"/>
      <c r="W37" s="67"/>
      <c r="X37" s="67"/>
      <c r="Y37" s="67"/>
      <c r="Z37" s="67"/>
      <c r="AA37" s="67"/>
      <c r="AB37" s="67"/>
      <c r="AC37" s="67"/>
      <c r="AD37" s="67"/>
    </row>
    <row r="38" spans="1:30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67"/>
      <c r="V38" s="67"/>
      <c r="W38" s="67"/>
      <c r="X38" s="67"/>
      <c r="Y38" s="67"/>
      <c r="Z38" s="67"/>
      <c r="AA38" s="67"/>
      <c r="AB38" s="67"/>
      <c r="AC38" s="67"/>
      <c r="AD38" s="67"/>
    </row>
    <row r="39" spans="1:30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0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67"/>
      <c r="V40" s="67"/>
      <c r="W40" s="67"/>
      <c r="X40" s="67"/>
      <c r="Y40" s="67"/>
      <c r="Z40" s="67"/>
      <c r="AA40" s="67"/>
      <c r="AB40" s="67"/>
      <c r="AC40" s="67"/>
      <c r="AD40" s="67"/>
    </row>
    <row r="41" spans="1:30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1:3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67"/>
      <c r="V42" s="67"/>
      <c r="W42" s="67"/>
      <c r="X42" s="67"/>
      <c r="Y42" s="67"/>
      <c r="Z42" s="67"/>
      <c r="AA42" s="67"/>
      <c r="AB42" s="67"/>
      <c r="AC42" s="67"/>
      <c r="AD42" s="67"/>
    </row>
    <row r="43" spans="1:30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67"/>
      <c r="V43" s="67"/>
      <c r="W43" s="67"/>
      <c r="X43" s="67"/>
      <c r="Y43" s="67"/>
      <c r="Z43" s="67"/>
      <c r="AA43" s="67"/>
      <c r="AB43" s="67"/>
      <c r="AC43" s="67"/>
      <c r="AD43" s="67"/>
    </row>
    <row r="44" spans="1:30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67"/>
      <c r="V44" s="67"/>
      <c r="W44" s="67"/>
      <c r="X44" s="67"/>
      <c r="Y44" s="67"/>
      <c r="Z44" s="67"/>
      <c r="AA44" s="67"/>
      <c r="AB44" s="67"/>
      <c r="AC44" s="67"/>
      <c r="AD44" s="67"/>
    </row>
    <row r="45" spans="1:30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0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  <row r="47" spans="1:30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67"/>
      <c r="V47" s="67"/>
      <c r="W47" s="67"/>
      <c r="X47" s="67"/>
      <c r="Y47" s="67"/>
      <c r="Z47" s="67"/>
      <c r="AA47" s="67"/>
      <c r="AB47" s="67"/>
      <c r="AC47" s="67"/>
      <c r="AD47" s="67"/>
    </row>
    <row r="48" spans="1:30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67"/>
      <c r="V48" s="67"/>
      <c r="W48" s="67"/>
      <c r="X48" s="67"/>
      <c r="Y48" s="67"/>
      <c r="Z48" s="67"/>
      <c r="AA48" s="67"/>
      <c r="AB48" s="67"/>
      <c r="AC48" s="67"/>
      <c r="AD48" s="67"/>
    </row>
    <row r="49" spans="1:30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67"/>
      <c r="V49" s="67"/>
      <c r="W49" s="67"/>
      <c r="X49" s="67"/>
      <c r="Y49" s="67"/>
      <c r="Z49" s="67"/>
      <c r="AA49" s="67"/>
      <c r="AB49" s="67"/>
      <c r="AC49" s="67"/>
      <c r="AD49" s="67"/>
    </row>
    <row r="50" spans="1:30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67"/>
      <c r="V50" s="67"/>
      <c r="W50" s="67"/>
      <c r="X50" s="67"/>
      <c r="Y50" s="67"/>
      <c r="Z50" s="67"/>
      <c r="AA50" s="67"/>
      <c r="AB50" s="67"/>
      <c r="AC50" s="67"/>
      <c r="AD50" s="67"/>
    </row>
    <row r="51" spans="1:30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67"/>
      <c r="V51" s="67"/>
      <c r="W51" s="67"/>
      <c r="X51" s="67"/>
      <c r="Y51" s="67"/>
      <c r="Z51" s="67"/>
      <c r="AA51" s="67"/>
      <c r="AB51" s="67"/>
      <c r="AC51" s="67"/>
      <c r="AD51" s="67"/>
    </row>
    <row r="52" spans="1:30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67"/>
      <c r="V52" s="67"/>
      <c r="W52" s="67"/>
      <c r="X52" s="67"/>
      <c r="Y52" s="67"/>
      <c r="Z52" s="67"/>
      <c r="AA52" s="67"/>
      <c r="AB52" s="67"/>
      <c r="AC52" s="67"/>
      <c r="AD52" s="67"/>
    </row>
    <row r="53" spans="1:30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67"/>
      <c r="V53" s="67"/>
      <c r="W53" s="67"/>
      <c r="X53" s="67"/>
      <c r="Y53" s="67"/>
      <c r="Z53" s="67"/>
      <c r="AA53" s="67"/>
      <c r="AB53" s="67"/>
      <c r="AC53" s="67"/>
      <c r="AD53" s="67"/>
    </row>
    <row r="54" spans="1:30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67"/>
      <c r="V54" s="67"/>
      <c r="W54" s="67"/>
      <c r="X54" s="67"/>
      <c r="Y54" s="67"/>
      <c r="Z54" s="67"/>
      <c r="AA54" s="67"/>
      <c r="AB54" s="67"/>
      <c r="AC54" s="67"/>
      <c r="AD54" s="67"/>
    </row>
    <row r="55" spans="1:30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67"/>
      <c r="V55" s="67"/>
      <c r="W55" s="67"/>
      <c r="X55" s="67"/>
      <c r="Y55" s="67"/>
      <c r="Z55" s="67"/>
      <c r="AA55" s="67"/>
      <c r="AB55" s="67"/>
      <c r="AC55" s="67"/>
      <c r="AD55" s="67"/>
    </row>
    <row r="56" spans="1:30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67"/>
      <c r="V56" s="67"/>
      <c r="W56" s="67"/>
      <c r="X56" s="67"/>
      <c r="Y56" s="67"/>
      <c r="Z56" s="67"/>
      <c r="AA56" s="67"/>
      <c r="AB56" s="67"/>
      <c r="AC56" s="67"/>
      <c r="AD56" s="67"/>
    </row>
    <row r="57" spans="1:30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67"/>
      <c r="V57" s="67"/>
      <c r="W57" s="67"/>
      <c r="X57" s="67"/>
      <c r="Y57" s="67"/>
      <c r="Z57" s="67"/>
      <c r="AA57" s="67"/>
      <c r="AB57" s="67"/>
      <c r="AC57" s="67"/>
      <c r="AD57" s="67"/>
    </row>
    <row r="58" spans="1:30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67"/>
      <c r="V58" s="67"/>
      <c r="W58" s="67"/>
      <c r="X58" s="67"/>
      <c r="Y58" s="67"/>
      <c r="Z58" s="67"/>
      <c r="AA58" s="67"/>
      <c r="AB58" s="67"/>
      <c r="AC58" s="67"/>
      <c r="AD58" s="67"/>
    </row>
    <row r="59" spans="1:30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67"/>
      <c r="V59" s="67"/>
      <c r="W59" s="67"/>
      <c r="X59" s="67"/>
      <c r="Y59" s="67"/>
      <c r="Z59" s="67"/>
      <c r="AA59" s="67"/>
      <c r="AB59" s="67"/>
      <c r="AC59" s="67"/>
      <c r="AD59" s="67"/>
    </row>
    <row r="60" spans="1:30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67"/>
      <c r="V60" s="67"/>
      <c r="W60" s="67"/>
      <c r="X60" s="67"/>
      <c r="Y60" s="67"/>
      <c r="Z60" s="67"/>
      <c r="AA60" s="67"/>
      <c r="AB60" s="67"/>
      <c r="AC60" s="67"/>
      <c r="AD60" s="67"/>
    </row>
    <row r="61" spans="1:30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67"/>
      <c r="V61" s="67"/>
      <c r="W61" s="67"/>
      <c r="X61" s="67"/>
      <c r="Y61" s="67"/>
      <c r="Z61" s="67"/>
      <c r="AA61" s="67"/>
      <c r="AB61" s="67"/>
      <c r="AC61" s="67"/>
      <c r="AD61" s="67"/>
    </row>
    <row r="62" spans="1:30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7"/>
      <c r="V62" s="67"/>
      <c r="W62" s="67"/>
      <c r="X62" s="67"/>
      <c r="Y62" s="67"/>
      <c r="Z62" s="67"/>
      <c r="AA62" s="67"/>
      <c r="AB62" s="67"/>
      <c r="AC62" s="67"/>
      <c r="AD62" s="67"/>
    </row>
    <row r="63" spans="1:30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67"/>
      <c r="V63" s="67"/>
      <c r="W63" s="67"/>
      <c r="X63" s="67"/>
      <c r="Y63" s="67"/>
      <c r="Z63" s="67"/>
      <c r="AA63" s="67"/>
      <c r="AB63" s="67"/>
      <c r="AC63" s="67"/>
      <c r="AD63" s="67"/>
    </row>
    <row r="64" spans="1:30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67"/>
      <c r="V64" s="67"/>
      <c r="W64" s="67"/>
      <c r="X64" s="67"/>
      <c r="Y64" s="67"/>
      <c r="Z64" s="67"/>
      <c r="AA64" s="67"/>
      <c r="AB64" s="67"/>
      <c r="AC64" s="67"/>
      <c r="AD64" s="67"/>
    </row>
    <row r="65" spans="1:30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67"/>
      <c r="V65" s="67"/>
      <c r="W65" s="67"/>
      <c r="X65" s="67"/>
      <c r="Y65" s="67"/>
      <c r="Z65" s="67"/>
      <c r="AA65" s="67"/>
      <c r="AB65" s="67"/>
      <c r="AC65" s="67"/>
      <c r="AD65" s="67"/>
    </row>
    <row r="66" spans="1:30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67"/>
      <c r="V66" s="67"/>
      <c r="W66" s="67"/>
      <c r="X66" s="67"/>
      <c r="Y66" s="67"/>
      <c r="Z66" s="67"/>
      <c r="AA66" s="67"/>
      <c r="AB66" s="67"/>
      <c r="AC66" s="67"/>
      <c r="AD66" s="67"/>
    </row>
    <row r="67" spans="1:30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67"/>
      <c r="V67" s="67"/>
      <c r="W67" s="67"/>
      <c r="X67" s="67"/>
      <c r="Y67" s="67"/>
      <c r="Z67" s="67"/>
      <c r="AA67" s="67"/>
      <c r="AB67" s="67"/>
      <c r="AC67" s="67"/>
      <c r="AD67" s="67"/>
    </row>
    <row r="68" spans="1:30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67"/>
      <c r="V68" s="67"/>
      <c r="W68" s="67"/>
      <c r="X68" s="67"/>
      <c r="Y68" s="67"/>
      <c r="Z68" s="67"/>
      <c r="AA68" s="67"/>
      <c r="AB68" s="67"/>
      <c r="AC68" s="67"/>
      <c r="AD68" s="67"/>
    </row>
    <row r="69" spans="1:30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67"/>
      <c r="V69" s="67"/>
      <c r="W69" s="67"/>
      <c r="X69" s="67"/>
      <c r="Y69" s="67"/>
      <c r="Z69" s="67"/>
      <c r="AA69" s="67"/>
      <c r="AB69" s="67"/>
      <c r="AC69" s="67"/>
      <c r="AD69" s="67"/>
    </row>
    <row r="70" spans="1:30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67"/>
      <c r="V70" s="67"/>
      <c r="W70" s="67"/>
      <c r="X70" s="67"/>
      <c r="Y70" s="67"/>
      <c r="Z70" s="67"/>
      <c r="AA70" s="67"/>
      <c r="AB70" s="67"/>
      <c r="AC70" s="67"/>
      <c r="AD70" s="67"/>
    </row>
    <row r="71" spans="1:30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</sheetData>
  <mergeCells count="17">
    <mergeCell ref="M16:N16"/>
    <mergeCell ref="C19:H19"/>
    <mergeCell ref="M11:N11"/>
    <mergeCell ref="M12:N12"/>
    <mergeCell ref="M13:N13"/>
    <mergeCell ref="M14:N14"/>
    <mergeCell ref="M15:N15"/>
    <mergeCell ref="B7:D7"/>
    <mergeCell ref="M7:N7"/>
    <mergeCell ref="B8:D8"/>
    <mergeCell ref="M8:N8"/>
    <mergeCell ref="B10:D10"/>
    <mergeCell ref="D2:N2"/>
    <mergeCell ref="G3:J3"/>
    <mergeCell ref="E4:M4"/>
    <mergeCell ref="B6:E6"/>
    <mergeCell ref="G6:K6"/>
  </mergeCells>
  <phoneticPr fontId="1" type="noConversion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73"/>
  <sheetViews>
    <sheetView zoomScale="90" zoomScaleNormal="90" workbookViewId="0">
      <selection activeCell="K8" sqref="K8"/>
    </sheetView>
  </sheetViews>
  <sheetFormatPr baseColWidth="10" defaultColWidth="10" defaultRowHeight="11.25"/>
  <cols>
    <col min="1" max="1" width="2.25" style="2" customWidth="1"/>
    <col min="2" max="3" width="7.625" style="2" customWidth="1"/>
    <col min="4" max="4" width="7.375" style="2" customWidth="1"/>
    <col min="5" max="5" width="7.625" style="2" customWidth="1"/>
    <col min="6" max="6" width="7.25" style="2" customWidth="1"/>
    <col min="7" max="7" width="7.375" style="2" customWidth="1"/>
    <col min="8" max="8" width="7.625" style="2" customWidth="1"/>
    <col min="9" max="9" width="5.25" style="2" customWidth="1"/>
    <col min="10" max="10" width="7.125" style="2" customWidth="1"/>
    <col min="11" max="11" width="7.25" style="2" customWidth="1"/>
    <col min="12" max="12" width="2.125" style="2" customWidth="1"/>
    <col min="13" max="13" width="6.125" style="2" customWidth="1"/>
    <col min="14" max="14" width="7.875" style="2" customWidth="1"/>
    <col min="15" max="15" width="5.25" style="2" customWidth="1"/>
    <col min="16" max="16" width="4.125" style="2" customWidth="1"/>
    <col min="17" max="17" width="7.25" style="2" customWidth="1"/>
    <col min="18" max="18" width="10" style="2" customWidth="1"/>
    <col min="19" max="16384" width="10" style="2"/>
  </cols>
  <sheetData>
    <row r="1" spans="1:20" ht="7.5" customHeight="1">
      <c r="A1" s="37"/>
      <c r="B1" s="37"/>
      <c r="C1" s="37"/>
      <c r="D1" s="37"/>
      <c r="E1" s="37"/>
      <c r="F1" s="37"/>
      <c r="G1" s="40"/>
      <c r="H1" s="40"/>
      <c r="I1" s="40"/>
      <c r="J1" s="40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9.25" customHeight="1">
      <c r="A2" s="38"/>
      <c r="B2" s="38"/>
      <c r="C2" s="38"/>
      <c r="D2" s="83" t="s">
        <v>79</v>
      </c>
      <c r="E2" s="84"/>
      <c r="F2" s="84"/>
      <c r="G2" s="84"/>
      <c r="H2" s="84"/>
      <c r="I2" s="84"/>
      <c r="J2" s="84"/>
      <c r="K2" s="84"/>
      <c r="L2" s="84"/>
      <c r="M2" s="84"/>
      <c r="N2" s="85"/>
      <c r="O2" s="38"/>
      <c r="P2" s="38"/>
      <c r="Q2" s="38"/>
      <c r="R2" s="38"/>
      <c r="S2" s="38"/>
      <c r="T2" s="38"/>
    </row>
    <row r="3" spans="1:20" ht="16.5" customHeight="1">
      <c r="A3" s="39"/>
      <c r="B3" s="39"/>
      <c r="C3" s="39"/>
      <c r="D3" s="39"/>
      <c r="E3" s="41"/>
      <c r="F3" s="41"/>
      <c r="G3" s="86" t="s">
        <v>80</v>
      </c>
      <c r="H3" s="87"/>
      <c r="I3" s="87"/>
      <c r="J3" s="88"/>
      <c r="K3" s="41"/>
      <c r="L3" s="41"/>
      <c r="M3" s="41"/>
      <c r="N3" s="38"/>
      <c r="O3" s="38"/>
      <c r="P3" s="38"/>
      <c r="Q3" s="38"/>
      <c r="R3" s="38"/>
      <c r="S3" s="38"/>
      <c r="T3" s="38"/>
    </row>
    <row r="4" spans="1:20" ht="21.75" customHeight="1">
      <c r="A4" s="38"/>
      <c r="B4" s="38"/>
      <c r="C4" s="38"/>
      <c r="D4" s="38"/>
      <c r="E4" s="89" t="s">
        <v>81</v>
      </c>
      <c r="F4" s="90"/>
      <c r="G4" s="90"/>
      <c r="H4" s="90"/>
      <c r="I4" s="90"/>
      <c r="J4" s="90"/>
      <c r="K4" s="90"/>
      <c r="L4" s="90"/>
      <c r="M4" s="91"/>
      <c r="N4" s="38"/>
      <c r="O4" s="38"/>
      <c r="P4" s="38"/>
      <c r="Q4" s="38"/>
      <c r="R4" s="38"/>
      <c r="S4" s="38"/>
      <c r="T4" s="38"/>
    </row>
    <row r="5" spans="1:20" ht="18" customHeight="1">
      <c r="A5" s="38"/>
      <c r="B5" s="38"/>
      <c r="C5" s="38"/>
      <c r="D5" s="42"/>
      <c r="E5" s="42"/>
      <c r="F5" s="4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14.25" customHeight="1">
      <c r="A6" s="38"/>
      <c r="B6" s="92" t="s">
        <v>82</v>
      </c>
      <c r="C6" s="93"/>
      <c r="D6" s="93"/>
      <c r="E6" s="94"/>
      <c r="F6" s="42"/>
      <c r="G6" s="92" t="s">
        <v>83</v>
      </c>
      <c r="H6" s="93"/>
      <c r="I6" s="93"/>
      <c r="J6" s="93"/>
      <c r="K6" s="94"/>
      <c r="L6" s="38"/>
      <c r="M6" s="38"/>
      <c r="N6" s="38"/>
      <c r="O6" s="38"/>
      <c r="P6" s="38"/>
      <c r="Q6" s="38"/>
      <c r="R6" s="38"/>
      <c r="S6" s="38"/>
      <c r="T6" s="38"/>
    </row>
    <row r="7" spans="1:20" ht="13.5" customHeight="1">
      <c r="A7" s="38"/>
      <c r="B7" s="95" t="s">
        <v>84</v>
      </c>
      <c r="C7" s="96"/>
      <c r="D7" s="97"/>
      <c r="E7" s="8">
        <v>180</v>
      </c>
      <c r="F7" s="38"/>
      <c r="G7" s="29" t="s">
        <v>85</v>
      </c>
      <c r="H7" s="30"/>
      <c r="I7" s="30"/>
      <c r="J7" s="30"/>
      <c r="K7" s="31">
        <v>14000</v>
      </c>
      <c r="L7" s="38"/>
      <c r="M7" s="98" t="s">
        <v>86</v>
      </c>
      <c r="N7" s="99"/>
      <c r="O7" s="38"/>
      <c r="P7" s="38"/>
      <c r="Q7" s="38"/>
      <c r="R7" s="38"/>
      <c r="S7" s="38"/>
      <c r="T7" s="38"/>
    </row>
    <row r="8" spans="1:20" ht="13.5" customHeight="1">
      <c r="A8" s="38"/>
      <c r="B8" s="100" t="s">
        <v>87</v>
      </c>
      <c r="C8" s="101"/>
      <c r="D8" s="102"/>
      <c r="E8" s="9">
        <v>55</v>
      </c>
      <c r="F8" s="38"/>
      <c r="G8" s="4" t="s">
        <v>89</v>
      </c>
      <c r="H8" s="3"/>
      <c r="I8" s="3"/>
      <c r="J8" s="3"/>
      <c r="K8" s="35">
        <f>K10*K11</f>
        <v>5.6206250000000004</v>
      </c>
      <c r="L8" s="38"/>
      <c r="M8" s="103" t="s">
        <v>88</v>
      </c>
      <c r="N8" s="104"/>
      <c r="O8" s="38"/>
      <c r="P8" s="38"/>
      <c r="Q8" s="38"/>
      <c r="R8" s="38"/>
      <c r="S8" s="38"/>
      <c r="T8" s="38"/>
    </row>
    <row r="9" spans="1:20" ht="13.5" customHeight="1">
      <c r="A9" s="38"/>
      <c r="B9" s="55"/>
      <c r="C9" s="56"/>
      <c r="D9" s="57"/>
      <c r="E9" s="58"/>
      <c r="F9" s="38"/>
      <c r="G9" s="4" t="s">
        <v>89</v>
      </c>
      <c r="H9" s="3"/>
      <c r="I9" s="3"/>
      <c r="J9" s="3"/>
      <c r="K9" s="35">
        <f>K10*K11</f>
        <v>5.6206250000000004</v>
      </c>
      <c r="L9" s="38"/>
      <c r="M9" s="53"/>
      <c r="N9" s="54"/>
      <c r="O9" s="38"/>
      <c r="P9" s="38"/>
      <c r="Q9" s="38"/>
      <c r="R9" s="38"/>
      <c r="S9" s="38"/>
      <c r="T9" s="38"/>
    </row>
    <row r="10" spans="1:20" ht="13.5" customHeight="1">
      <c r="A10" s="38"/>
      <c r="B10" s="55"/>
      <c r="C10" s="56"/>
      <c r="D10" s="57"/>
      <c r="E10" s="58"/>
      <c r="F10" s="38"/>
      <c r="G10" s="4" t="s">
        <v>90</v>
      </c>
      <c r="H10" s="69"/>
      <c r="I10" s="69"/>
      <c r="J10" s="70"/>
      <c r="K10" s="71">
        <v>1.9550000000000001</v>
      </c>
      <c r="L10" s="38"/>
      <c r="M10" s="53"/>
      <c r="N10" s="54"/>
      <c r="O10" s="38"/>
      <c r="P10" s="38"/>
      <c r="Q10" s="38"/>
      <c r="R10" s="38"/>
      <c r="S10" s="38"/>
      <c r="T10" s="38"/>
    </row>
    <row r="11" spans="1:20" ht="13.5" customHeight="1">
      <c r="A11" s="38"/>
      <c r="B11" s="55"/>
      <c r="C11" s="56"/>
      <c r="D11" s="57"/>
      <c r="E11" s="58"/>
      <c r="F11" s="38"/>
      <c r="G11" s="68" t="s">
        <v>91</v>
      </c>
      <c r="H11" s="69"/>
      <c r="I11" s="69"/>
      <c r="J11" s="70"/>
      <c r="K11" s="71">
        <v>2.875</v>
      </c>
      <c r="L11" s="38"/>
      <c r="M11" s="53"/>
      <c r="N11" s="54"/>
      <c r="O11" s="38"/>
      <c r="P11" s="38"/>
      <c r="Q11" s="38"/>
      <c r="R11" s="38"/>
      <c r="S11" s="38"/>
      <c r="T11" s="38"/>
    </row>
    <row r="12" spans="1:20" ht="13.5" customHeight="1">
      <c r="A12" s="38"/>
      <c r="B12" s="105" t="s">
        <v>92</v>
      </c>
      <c r="C12" s="106"/>
      <c r="D12" s="107"/>
      <c r="E12" s="10">
        <v>17</v>
      </c>
      <c r="F12" s="38"/>
      <c r="G12" s="32" t="s">
        <v>93</v>
      </c>
      <c r="H12" s="33"/>
      <c r="I12" s="34"/>
      <c r="J12" s="36"/>
      <c r="K12" s="36"/>
      <c r="L12" s="38"/>
      <c r="M12" s="51"/>
      <c r="N12" s="52"/>
      <c r="O12" s="38"/>
      <c r="P12" s="38"/>
      <c r="Q12" s="38"/>
      <c r="R12" s="38"/>
      <c r="S12" s="38"/>
      <c r="T12" s="38"/>
    </row>
    <row r="13" spans="1:20">
      <c r="A13" s="38"/>
      <c r="B13" s="44"/>
      <c r="C13" s="38"/>
      <c r="D13" s="38"/>
      <c r="E13" s="38"/>
      <c r="F13" s="38"/>
      <c r="G13" s="38"/>
      <c r="H13" s="38"/>
      <c r="I13" s="45"/>
      <c r="J13" s="6" t="s">
        <v>94</v>
      </c>
      <c r="K13" s="11">
        <v>2.8460000000000001</v>
      </c>
      <c r="L13" s="38"/>
      <c r="M13" s="113">
        <f>(K7/(K8*K13))*((E12*2.54)+2*E7*E8/1000)*3.141592654*0.0006</f>
        <v>103.8992251211192</v>
      </c>
      <c r="N13" s="114"/>
      <c r="O13" s="38"/>
      <c r="P13" s="38"/>
      <c r="Q13" s="38"/>
      <c r="R13" s="38"/>
      <c r="S13" s="38"/>
      <c r="T13" s="38"/>
    </row>
    <row r="14" spans="1:20">
      <c r="A14" s="38"/>
      <c r="B14" s="4" t="s">
        <v>95</v>
      </c>
      <c r="C14" s="3"/>
      <c r="D14" s="3"/>
      <c r="E14" s="1">
        <f>(E12*2.54+2*E7/10*E8/100)*3.141592654</f>
        <v>197.85750534892003</v>
      </c>
      <c r="F14" s="38"/>
      <c r="G14" s="38"/>
      <c r="H14" s="38"/>
      <c r="I14" s="45"/>
      <c r="J14" s="5" t="s">
        <v>96</v>
      </c>
      <c r="K14" s="12">
        <v>1.9470000000000001</v>
      </c>
      <c r="L14" s="38"/>
      <c r="M14" s="113">
        <f>K7/(K8*K14)*(E12*2.54+2*E7*E8/1000)*3.141592654*0.0006</f>
        <v>151.8732381585543</v>
      </c>
      <c r="N14" s="114"/>
      <c r="O14" s="38"/>
      <c r="P14" s="38"/>
      <c r="Q14" s="38"/>
      <c r="R14" s="38"/>
      <c r="S14" s="38"/>
      <c r="T14" s="38"/>
    </row>
    <row r="15" spans="1:20">
      <c r="A15" s="38"/>
      <c r="B15" s="38"/>
      <c r="C15" s="38"/>
      <c r="D15" s="38"/>
      <c r="E15" s="38"/>
      <c r="F15" s="38"/>
      <c r="G15" s="38"/>
      <c r="H15" s="38"/>
      <c r="I15" s="45"/>
      <c r="J15" s="5" t="s">
        <v>97</v>
      </c>
      <c r="K15" s="12">
        <v>1.556</v>
      </c>
      <c r="L15" s="38"/>
      <c r="M15" s="113">
        <f>(K7/(K8*K15))*((E12*2.54)+2*E7*E8/1000)*3.141592654*0.0006</f>
        <v>190.03675751587741</v>
      </c>
      <c r="N15" s="114"/>
      <c r="O15" s="38"/>
      <c r="P15" s="38"/>
      <c r="Q15" s="38"/>
      <c r="R15" s="38"/>
      <c r="S15" s="38"/>
      <c r="T15" s="38"/>
    </row>
    <row r="16" spans="1:20">
      <c r="A16" s="38"/>
      <c r="B16" s="44"/>
      <c r="C16" s="38"/>
      <c r="D16" s="38"/>
      <c r="E16" s="38"/>
      <c r="F16" s="38"/>
      <c r="G16" s="38"/>
      <c r="H16" s="38"/>
      <c r="I16" s="45"/>
      <c r="J16" s="5" t="s">
        <v>98</v>
      </c>
      <c r="K16" s="12">
        <v>1.333</v>
      </c>
      <c r="L16" s="38"/>
      <c r="M16" s="113">
        <f>(K7/(K8*K16))*((E12*2.54)+2*E7*E8/1000)*3.141592654*0.0006</f>
        <v>221.82835310930628</v>
      </c>
      <c r="N16" s="114"/>
      <c r="O16" s="38"/>
      <c r="P16" s="38"/>
      <c r="Q16" s="38"/>
      <c r="R16" s="38"/>
      <c r="S16" s="38"/>
      <c r="T16" s="38"/>
    </row>
    <row r="17" spans="1:30">
      <c r="A17" s="43"/>
      <c r="B17" s="44"/>
      <c r="C17" s="38"/>
      <c r="D17" s="38"/>
      <c r="E17" s="38"/>
      <c r="F17" s="38"/>
      <c r="G17" s="38"/>
      <c r="H17" s="38"/>
      <c r="I17" s="45"/>
      <c r="J17" s="5" t="s">
        <v>99</v>
      </c>
      <c r="K17" s="12">
        <v>1.19</v>
      </c>
      <c r="L17" s="38"/>
      <c r="M17" s="113">
        <f>(K7/(K8*K17))*((E12*2.54)+2*E7*E8/1000)*3.141592654*0.0006</f>
        <v>248.4850375585759</v>
      </c>
      <c r="N17" s="114"/>
      <c r="O17" s="38"/>
      <c r="P17" s="38"/>
      <c r="Q17" s="38"/>
      <c r="R17" s="38"/>
      <c r="S17" s="38"/>
      <c r="T17" s="38"/>
    </row>
    <row r="18" spans="1:30">
      <c r="A18" s="38"/>
      <c r="B18" s="44"/>
      <c r="C18" s="38"/>
      <c r="D18" s="38"/>
      <c r="E18" s="38"/>
      <c r="F18" s="38"/>
      <c r="G18" s="38"/>
      <c r="H18" s="38"/>
      <c r="I18" s="38"/>
      <c r="J18" s="7" t="s">
        <v>100</v>
      </c>
      <c r="K18" s="13">
        <v>1.083</v>
      </c>
      <c r="L18" s="38"/>
      <c r="M18" s="108">
        <f>(K7/(K8*K18))*((E12*2.54)+2*E7*E8/1000)*3.141592654*0.0006</f>
        <v>273.03526749280269</v>
      </c>
      <c r="N18" s="109"/>
      <c r="O18" s="38"/>
      <c r="P18" s="38"/>
      <c r="Q18" s="38"/>
      <c r="R18" s="38"/>
      <c r="S18" s="38"/>
      <c r="T18" s="38"/>
    </row>
    <row r="19" spans="1:30" ht="5.25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30" ht="12" customHeight="1">
      <c r="A20" s="38"/>
      <c r="B20" s="21" t="s">
        <v>101</v>
      </c>
      <c r="C20" s="18">
        <v>1</v>
      </c>
      <c r="D20" s="16">
        <v>2</v>
      </c>
      <c r="E20" s="16">
        <v>3</v>
      </c>
      <c r="F20" s="16">
        <v>4</v>
      </c>
      <c r="G20" s="16">
        <v>5</v>
      </c>
      <c r="H20" s="17">
        <v>6</v>
      </c>
      <c r="I20" s="38"/>
      <c r="J20" s="46"/>
      <c r="K20" s="47"/>
      <c r="L20" s="38"/>
      <c r="M20" s="48"/>
      <c r="N20" s="38"/>
      <c r="O20" s="38"/>
      <c r="P20" s="38"/>
      <c r="Q20" s="38"/>
      <c r="R20" s="38"/>
      <c r="S20" s="38"/>
      <c r="T20" s="38"/>
      <c r="U20" s="67"/>
      <c r="V20" s="67"/>
      <c r="W20" s="67"/>
      <c r="X20" s="67"/>
      <c r="Y20" s="67"/>
      <c r="Z20" s="67"/>
      <c r="AA20" s="67"/>
      <c r="AB20" s="67"/>
      <c r="AC20" s="67"/>
      <c r="AD20" s="67"/>
    </row>
    <row r="21" spans="1:30" ht="12" customHeight="1">
      <c r="A21" s="38"/>
      <c r="B21" s="22" t="s">
        <v>102</v>
      </c>
      <c r="C21" s="110" t="s">
        <v>103</v>
      </c>
      <c r="D21" s="111"/>
      <c r="E21" s="111"/>
      <c r="F21" s="111"/>
      <c r="G21" s="111"/>
      <c r="H21" s="112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67"/>
      <c r="V21" s="67"/>
      <c r="W21" s="67"/>
      <c r="X21" s="67"/>
      <c r="Y21" s="67"/>
      <c r="Z21" s="67"/>
      <c r="AA21" s="67"/>
      <c r="AB21" s="67"/>
      <c r="AC21" s="67"/>
      <c r="AD21" s="67"/>
    </row>
    <row r="22" spans="1:30" ht="12" customHeight="1">
      <c r="A22" s="38"/>
      <c r="B22" s="24">
        <v>1000</v>
      </c>
      <c r="C22" s="59">
        <f t="shared" ref="C22:C35" si="0">($B22/($K$8*$K$13))*(($E$12*2.54)+2*$E$7*$E$8/1000)*3.141592654*0.0006</f>
        <v>7.4213732229370875</v>
      </c>
      <c r="D22" s="60">
        <f t="shared" ref="D22:D35" si="1">($B22/($K$8*$K$14))*(($E$12*2.54)+2*$E$7*$E$8/1000)*3.141592654*0.0006</f>
        <v>10.848088439896738</v>
      </c>
      <c r="E22" s="60">
        <f t="shared" ref="E22:E35" si="2">($B22/($K$8*$K$15))*(($E$12*2.54)+2*$E$7*$E$8/1000)*3.141592654*0.0006</f>
        <v>13.574054108276961</v>
      </c>
      <c r="F22" s="60">
        <f t="shared" ref="F22:F35" si="3">($B22/($K$8*$K$16))*(($E$12*2.54)+2*$E$7*$E$8/1000)*3.141592654*0.0006</f>
        <v>15.844882364950447</v>
      </c>
      <c r="G22" s="60">
        <f t="shared" ref="G22:G35" si="4">($B22/($K$9*$K$17))*(($E$12*2.54)+2*$E$7*$E$8/1000)*3.141592654*0.0006</f>
        <v>17.748931254183994</v>
      </c>
      <c r="H22" s="61">
        <f t="shared" ref="H22:H35" si="5">($B22/($K$9*$K$18))*(($E$12*2.54)+2*$E$7*$E$8/1000)*3.141592654*0.0006</f>
        <v>19.50251910662876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67"/>
      <c r="V22" s="67"/>
      <c r="W22" s="67"/>
      <c r="X22" s="67"/>
      <c r="Y22" s="67"/>
      <c r="Z22" s="67"/>
      <c r="AA22" s="67"/>
      <c r="AB22" s="67"/>
      <c r="AC22" s="67"/>
      <c r="AD22" s="67"/>
    </row>
    <row r="23" spans="1:30" ht="12" customHeight="1">
      <c r="A23" s="38"/>
      <c r="B23" s="24">
        <v>2000</v>
      </c>
      <c r="C23" s="62">
        <f t="shared" si="0"/>
        <v>14.842746445874175</v>
      </c>
      <c r="D23" s="63">
        <f t="shared" si="1"/>
        <v>21.696176879793477</v>
      </c>
      <c r="E23" s="63">
        <f t="shared" si="2"/>
        <v>27.148108216553922</v>
      </c>
      <c r="F23" s="63">
        <f t="shared" si="3"/>
        <v>31.689764729900894</v>
      </c>
      <c r="G23" s="60">
        <f t="shared" si="4"/>
        <v>35.497862508367987</v>
      </c>
      <c r="H23" s="61">
        <f t="shared" si="5"/>
        <v>39.005038213257521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67"/>
      <c r="V23" s="67"/>
      <c r="W23" s="67"/>
      <c r="X23" s="67"/>
      <c r="Y23" s="67"/>
      <c r="Z23" s="67"/>
      <c r="AA23" s="67"/>
      <c r="AB23" s="67"/>
      <c r="AC23" s="67"/>
      <c r="AD23" s="67"/>
    </row>
    <row r="24" spans="1:30" ht="12" customHeight="1">
      <c r="A24" s="38"/>
      <c r="B24" s="24">
        <v>3000</v>
      </c>
      <c r="C24" s="62">
        <f t="shared" si="0"/>
        <v>22.264119668811258</v>
      </c>
      <c r="D24" s="63">
        <f t="shared" si="1"/>
        <v>32.544265319690211</v>
      </c>
      <c r="E24" s="63">
        <f t="shared" si="2"/>
        <v>40.722162324830876</v>
      </c>
      <c r="F24" s="63">
        <f t="shared" si="3"/>
        <v>47.534647094851351</v>
      </c>
      <c r="G24" s="60">
        <f t="shared" si="4"/>
        <v>53.246793762551981</v>
      </c>
      <c r="H24" s="61">
        <f t="shared" si="5"/>
        <v>58.507557319886281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67"/>
      <c r="V24" s="67"/>
      <c r="W24" s="67"/>
      <c r="X24" s="67"/>
      <c r="Y24" s="67"/>
      <c r="Z24" s="67"/>
      <c r="AA24" s="67"/>
      <c r="AB24" s="67"/>
      <c r="AC24" s="67"/>
      <c r="AD24" s="67"/>
    </row>
    <row r="25" spans="1:30" ht="12" customHeight="1">
      <c r="A25" s="38"/>
      <c r="B25" s="24">
        <v>4000</v>
      </c>
      <c r="C25" s="62">
        <f t="shared" si="0"/>
        <v>29.68549289174835</v>
      </c>
      <c r="D25" s="63">
        <f t="shared" si="1"/>
        <v>43.392353759586953</v>
      </c>
      <c r="E25" s="63">
        <f t="shared" si="2"/>
        <v>54.296216433107844</v>
      </c>
      <c r="F25" s="63">
        <f t="shared" si="3"/>
        <v>63.379529459801788</v>
      </c>
      <c r="G25" s="60">
        <f t="shared" si="4"/>
        <v>70.995725016735975</v>
      </c>
      <c r="H25" s="61">
        <f t="shared" si="5"/>
        <v>78.010076426515042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67"/>
      <c r="V25" s="67"/>
      <c r="W25" s="67"/>
      <c r="X25" s="67"/>
      <c r="Y25" s="67"/>
      <c r="Z25" s="67"/>
      <c r="AA25" s="67"/>
      <c r="AB25" s="67"/>
      <c r="AC25" s="67"/>
      <c r="AD25" s="67"/>
    </row>
    <row r="26" spans="1:30" ht="12" customHeight="1">
      <c r="A26" s="38"/>
      <c r="B26" s="24">
        <v>5000</v>
      </c>
      <c r="C26" s="62">
        <f t="shared" si="0"/>
        <v>37.106866114685431</v>
      </c>
      <c r="D26" s="63">
        <f t="shared" si="1"/>
        <v>54.240442199483681</v>
      </c>
      <c r="E26" s="63">
        <f t="shared" si="2"/>
        <v>67.870270541384784</v>
      </c>
      <c r="F26" s="63">
        <f t="shared" si="3"/>
        <v>79.224411824752252</v>
      </c>
      <c r="G26" s="60">
        <f t="shared" si="4"/>
        <v>88.744656270919961</v>
      </c>
      <c r="H26" s="61">
        <f t="shared" si="5"/>
        <v>97.512595533143795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67"/>
      <c r="V26" s="67"/>
      <c r="W26" s="67"/>
      <c r="X26" s="67"/>
      <c r="Y26" s="67"/>
      <c r="Z26" s="67"/>
      <c r="AA26" s="67"/>
      <c r="AB26" s="67"/>
      <c r="AC26" s="67"/>
      <c r="AD26" s="67"/>
    </row>
    <row r="27" spans="1:30" ht="12" customHeight="1">
      <c r="A27" s="38"/>
      <c r="B27" s="24">
        <v>6000</v>
      </c>
      <c r="C27" s="62">
        <f t="shared" si="0"/>
        <v>44.528239337622516</v>
      </c>
      <c r="D27" s="63">
        <f t="shared" si="1"/>
        <v>65.088530639380423</v>
      </c>
      <c r="E27" s="63">
        <f t="shared" si="2"/>
        <v>81.444324649661752</v>
      </c>
      <c r="F27" s="63">
        <f t="shared" si="3"/>
        <v>95.069294189702703</v>
      </c>
      <c r="G27" s="60">
        <f t="shared" si="4"/>
        <v>106.49358752510396</v>
      </c>
      <c r="H27" s="61">
        <f t="shared" si="5"/>
        <v>117.01511463977256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67"/>
      <c r="V27" s="67"/>
      <c r="W27" s="67"/>
      <c r="X27" s="67"/>
      <c r="Y27" s="67"/>
      <c r="Z27" s="67"/>
      <c r="AA27" s="67"/>
      <c r="AB27" s="67"/>
      <c r="AC27" s="67"/>
      <c r="AD27" s="67"/>
    </row>
    <row r="28" spans="1:30" ht="12" customHeight="1">
      <c r="A28" s="50"/>
      <c r="B28" s="24">
        <v>7000</v>
      </c>
      <c r="C28" s="62">
        <f t="shared" si="0"/>
        <v>51.949612560559601</v>
      </c>
      <c r="D28" s="63">
        <f t="shared" si="1"/>
        <v>75.93661907927715</v>
      </c>
      <c r="E28" s="63">
        <f t="shared" si="2"/>
        <v>95.018378757938706</v>
      </c>
      <c r="F28" s="63">
        <f t="shared" si="3"/>
        <v>110.91417655465314</v>
      </c>
      <c r="G28" s="60">
        <f t="shared" si="4"/>
        <v>124.24251877928795</v>
      </c>
      <c r="H28" s="61">
        <f t="shared" si="5"/>
        <v>136.51763374640134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67"/>
      <c r="V28" s="67"/>
      <c r="W28" s="67"/>
      <c r="X28" s="67"/>
      <c r="Y28" s="67"/>
      <c r="Z28" s="67"/>
      <c r="AA28" s="67"/>
      <c r="AB28" s="67"/>
      <c r="AC28" s="67"/>
      <c r="AD28" s="67"/>
    </row>
    <row r="29" spans="1:30" ht="12" customHeight="1">
      <c r="A29" s="38"/>
      <c r="B29" s="24">
        <v>8000</v>
      </c>
      <c r="C29" s="62">
        <f t="shared" si="0"/>
        <v>59.3709857834967</v>
      </c>
      <c r="D29" s="63">
        <f t="shared" si="1"/>
        <v>86.784707519173907</v>
      </c>
      <c r="E29" s="63">
        <f t="shared" si="2"/>
        <v>108.59243286621569</v>
      </c>
      <c r="F29" s="63">
        <f t="shared" si="3"/>
        <v>126.75905891960358</v>
      </c>
      <c r="G29" s="60">
        <f t="shared" si="4"/>
        <v>141.99145003347195</v>
      </c>
      <c r="H29" s="61">
        <f t="shared" si="5"/>
        <v>156.02015285303008</v>
      </c>
      <c r="I29" s="49"/>
      <c r="J29" s="38"/>
      <c r="K29" s="38"/>
      <c r="L29" s="49"/>
      <c r="M29" s="38"/>
      <c r="N29" s="38"/>
      <c r="O29" s="49"/>
      <c r="P29" s="38"/>
      <c r="Q29" s="38"/>
      <c r="R29" s="38"/>
      <c r="S29" s="38"/>
      <c r="T29" s="38"/>
      <c r="U29" s="67"/>
      <c r="V29" s="67"/>
      <c r="W29" s="67"/>
      <c r="X29" s="67"/>
      <c r="Y29" s="67"/>
      <c r="Z29" s="67"/>
      <c r="AA29" s="67"/>
      <c r="AB29" s="67"/>
      <c r="AC29" s="67"/>
      <c r="AD29" s="67"/>
    </row>
    <row r="30" spans="1:30" ht="12" customHeight="1">
      <c r="A30" s="38"/>
      <c r="B30" s="24">
        <v>9000</v>
      </c>
      <c r="C30" s="62">
        <f t="shared" si="0"/>
        <v>66.79235900643377</v>
      </c>
      <c r="D30" s="63">
        <f t="shared" si="1"/>
        <v>97.632795959070634</v>
      </c>
      <c r="E30" s="63">
        <f t="shared" si="2"/>
        <v>122.16648697449264</v>
      </c>
      <c r="F30" s="63">
        <f t="shared" si="3"/>
        <v>142.60394128455405</v>
      </c>
      <c r="G30" s="60">
        <f t="shared" si="4"/>
        <v>159.74038128765594</v>
      </c>
      <c r="H30" s="61">
        <f t="shared" si="5"/>
        <v>175.52267195965882</v>
      </c>
      <c r="I30" s="49"/>
      <c r="J30" s="38"/>
      <c r="K30" s="38"/>
      <c r="L30" s="49"/>
      <c r="M30" s="38"/>
      <c r="N30" s="38"/>
      <c r="O30" s="49"/>
      <c r="P30" s="38"/>
      <c r="Q30" s="38"/>
      <c r="R30" s="38"/>
      <c r="S30" s="38"/>
      <c r="T30" s="38"/>
      <c r="U30" s="67"/>
      <c r="V30" s="67"/>
      <c r="W30" s="67"/>
      <c r="X30" s="67"/>
      <c r="Y30" s="67"/>
      <c r="Z30" s="67"/>
      <c r="AA30" s="67"/>
      <c r="AB30" s="67"/>
      <c r="AC30" s="67"/>
      <c r="AD30" s="67"/>
    </row>
    <row r="31" spans="1:30" ht="12" customHeight="1">
      <c r="A31" s="38"/>
      <c r="B31" s="24">
        <v>10000</v>
      </c>
      <c r="C31" s="62">
        <f t="shared" si="0"/>
        <v>74.213732229370862</v>
      </c>
      <c r="D31" s="63">
        <f t="shared" si="1"/>
        <v>108.48088439896736</v>
      </c>
      <c r="E31" s="63">
        <f t="shared" si="2"/>
        <v>135.74054108276957</v>
      </c>
      <c r="F31" s="63">
        <f t="shared" si="3"/>
        <v>158.4488236495045</v>
      </c>
      <c r="G31" s="60">
        <f t="shared" si="4"/>
        <v>177.48931254183992</v>
      </c>
      <c r="H31" s="61">
        <f t="shared" si="5"/>
        <v>195.02519106628759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67"/>
      <c r="V31" s="67"/>
      <c r="W31" s="67"/>
      <c r="X31" s="67"/>
      <c r="Y31" s="67"/>
      <c r="Z31" s="67"/>
      <c r="AA31" s="67"/>
      <c r="AB31" s="67"/>
      <c r="AC31" s="67"/>
      <c r="AD31" s="67"/>
    </row>
    <row r="32" spans="1:30" ht="12" customHeight="1">
      <c r="A32" s="38"/>
      <c r="B32" s="24">
        <v>11000</v>
      </c>
      <c r="C32" s="64">
        <f t="shared" si="0"/>
        <v>81.635105452307968</v>
      </c>
      <c r="D32" s="63">
        <f t="shared" si="1"/>
        <v>119.32897283886412</v>
      </c>
      <c r="E32" s="63">
        <f t="shared" si="2"/>
        <v>149.31459519104655</v>
      </c>
      <c r="F32" s="63">
        <f t="shared" si="3"/>
        <v>174.29370601445493</v>
      </c>
      <c r="G32" s="60">
        <f t="shared" si="4"/>
        <v>195.23824379602394</v>
      </c>
      <c r="H32" s="61">
        <f t="shared" si="5"/>
        <v>214.52771017291639</v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67"/>
      <c r="V32" s="67"/>
      <c r="W32" s="67"/>
      <c r="X32" s="67"/>
      <c r="Y32" s="67"/>
      <c r="Z32" s="67"/>
      <c r="AA32" s="67"/>
      <c r="AB32" s="67"/>
      <c r="AC32" s="67"/>
      <c r="AD32" s="67"/>
    </row>
    <row r="33" spans="1:30" ht="12" customHeight="1">
      <c r="A33" s="38"/>
      <c r="B33" s="25">
        <v>12000</v>
      </c>
      <c r="C33" s="64">
        <f t="shared" si="0"/>
        <v>89.056478675245032</v>
      </c>
      <c r="D33" s="63">
        <f t="shared" si="1"/>
        <v>130.17706127876085</v>
      </c>
      <c r="E33" s="63">
        <f t="shared" si="2"/>
        <v>162.8886492993235</v>
      </c>
      <c r="F33" s="63">
        <f t="shared" si="3"/>
        <v>190.13858837940541</v>
      </c>
      <c r="G33" s="60">
        <f t="shared" si="4"/>
        <v>212.98717505020792</v>
      </c>
      <c r="H33" s="61">
        <f t="shared" si="5"/>
        <v>234.03022927954513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67"/>
      <c r="V33" s="67"/>
      <c r="W33" s="67"/>
      <c r="X33" s="67"/>
      <c r="Y33" s="67"/>
      <c r="Z33" s="67"/>
      <c r="AA33" s="67"/>
      <c r="AB33" s="67"/>
      <c r="AC33" s="67"/>
      <c r="AD33" s="67"/>
    </row>
    <row r="34" spans="1:30" ht="12" customHeight="1">
      <c r="A34" s="38"/>
      <c r="B34" s="25">
        <v>13000</v>
      </c>
      <c r="C34" s="64">
        <f t="shared" si="0"/>
        <v>96.477851898182124</v>
      </c>
      <c r="D34" s="63">
        <f t="shared" si="1"/>
        <v>141.02514971865759</v>
      </c>
      <c r="E34" s="63">
        <f t="shared" si="2"/>
        <v>176.46270340760049</v>
      </c>
      <c r="F34" s="63">
        <f t="shared" si="3"/>
        <v>205.98347074435583</v>
      </c>
      <c r="G34" s="60">
        <f t="shared" si="4"/>
        <v>230.73610630439188</v>
      </c>
      <c r="H34" s="61">
        <f t="shared" si="5"/>
        <v>253.53274838617389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67"/>
      <c r="V34" s="67"/>
      <c r="W34" s="67"/>
      <c r="X34" s="67"/>
      <c r="Y34" s="67"/>
      <c r="Z34" s="67"/>
      <c r="AA34" s="67"/>
      <c r="AB34" s="67"/>
      <c r="AC34" s="67"/>
      <c r="AD34" s="67"/>
    </row>
    <row r="35" spans="1:30" ht="12" customHeight="1">
      <c r="A35" s="38"/>
      <c r="B35" s="25">
        <v>14000</v>
      </c>
      <c r="C35" s="64">
        <f t="shared" si="0"/>
        <v>103.8992251211192</v>
      </c>
      <c r="D35" s="63">
        <f t="shared" si="1"/>
        <v>151.8732381585543</v>
      </c>
      <c r="E35" s="63">
        <f t="shared" si="2"/>
        <v>190.03675751587741</v>
      </c>
      <c r="F35" s="63">
        <f t="shared" si="3"/>
        <v>221.82835310930628</v>
      </c>
      <c r="G35" s="60">
        <f t="shared" si="4"/>
        <v>248.4850375585759</v>
      </c>
      <c r="H35" s="61">
        <f t="shared" si="5"/>
        <v>273.03526749280269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67"/>
      <c r="V35" s="67"/>
      <c r="W35" s="67"/>
      <c r="X35" s="67"/>
      <c r="Y35" s="67"/>
      <c r="Z35" s="67"/>
      <c r="AA35" s="67"/>
      <c r="AB35" s="67"/>
      <c r="AC35" s="67"/>
      <c r="AD35" s="67"/>
    </row>
    <row r="36" spans="1:30" ht="12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67"/>
      <c r="V36" s="67"/>
      <c r="W36" s="67"/>
      <c r="X36" s="67"/>
      <c r="Y36" s="67"/>
      <c r="Z36" s="67"/>
      <c r="AA36" s="67"/>
      <c r="AB36" s="67"/>
      <c r="AC36" s="67"/>
      <c r="AD36" s="67"/>
    </row>
    <row r="37" spans="1:30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67"/>
      <c r="V37" s="67"/>
      <c r="W37" s="67"/>
      <c r="X37" s="67"/>
      <c r="Y37" s="67"/>
      <c r="Z37" s="67"/>
      <c r="AA37" s="67"/>
      <c r="AB37" s="67"/>
      <c r="AC37" s="67"/>
      <c r="AD37" s="67"/>
    </row>
    <row r="38" spans="1:30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67"/>
      <c r="V38" s="67"/>
      <c r="W38" s="67"/>
      <c r="X38" s="67"/>
      <c r="Y38" s="67"/>
      <c r="Z38" s="67"/>
      <c r="AA38" s="67"/>
      <c r="AB38" s="67"/>
      <c r="AC38" s="67"/>
      <c r="AD38" s="67"/>
    </row>
    <row r="39" spans="1:30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0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67"/>
      <c r="V40" s="67"/>
      <c r="W40" s="67"/>
      <c r="X40" s="67"/>
      <c r="Y40" s="67"/>
      <c r="Z40" s="67"/>
      <c r="AA40" s="67"/>
      <c r="AB40" s="67"/>
      <c r="AC40" s="67"/>
      <c r="AD40" s="67"/>
    </row>
    <row r="41" spans="1:30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1:3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67"/>
      <c r="V42" s="67"/>
      <c r="W42" s="67"/>
      <c r="X42" s="67"/>
      <c r="Y42" s="67"/>
      <c r="Z42" s="67"/>
      <c r="AA42" s="67"/>
      <c r="AB42" s="67"/>
      <c r="AC42" s="67"/>
      <c r="AD42" s="67"/>
    </row>
    <row r="43" spans="1:30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67"/>
      <c r="V43" s="67"/>
      <c r="W43" s="67"/>
      <c r="X43" s="67"/>
      <c r="Y43" s="67"/>
      <c r="Z43" s="67"/>
      <c r="AA43" s="67"/>
      <c r="AB43" s="67"/>
      <c r="AC43" s="67"/>
      <c r="AD43" s="67"/>
    </row>
    <row r="44" spans="1:30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67"/>
      <c r="V44" s="67"/>
      <c r="W44" s="67"/>
      <c r="X44" s="67"/>
      <c r="Y44" s="67"/>
      <c r="Z44" s="67"/>
      <c r="AA44" s="67"/>
      <c r="AB44" s="67"/>
      <c r="AC44" s="67"/>
      <c r="AD44" s="67"/>
    </row>
    <row r="45" spans="1:30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0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  <row r="47" spans="1:30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67"/>
      <c r="V47" s="67"/>
      <c r="W47" s="67"/>
      <c r="X47" s="67"/>
      <c r="Y47" s="67"/>
      <c r="Z47" s="67"/>
      <c r="AA47" s="67"/>
      <c r="AB47" s="67"/>
      <c r="AC47" s="67"/>
      <c r="AD47" s="67"/>
    </row>
    <row r="48" spans="1:30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67"/>
      <c r="V48" s="67"/>
      <c r="W48" s="67"/>
      <c r="X48" s="67"/>
      <c r="Y48" s="67"/>
      <c r="Z48" s="67"/>
      <c r="AA48" s="67"/>
      <c r="AB48" s="67"/>
      <c r="AC48" s="67"/>
      <c r="AD48" s="67"/>
    </row>
    <row r="49" spans="1:30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67"/>
      <c r="V49" s="67"/>
      <c r="W49" s="67"/>
      <c r="X49" s="67"/>
      <c r="Y49" s="67"/>
      <c r="Z49" s="67"/>
      <c r="AA49" s="67"/>
      <c r="AB49" s="67"/>
      <c r="AC49" s="67"/>
      <c r="AD49" s="67"/>
    </row>
    <row r="50" spans="1:30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67"/>
      <c r="V50" s="67"/>
      <c r="W50" s="67"/>
      <c r="X50" s="67"/>
      <c r="Y50" s="67"/>
      <c r="Z50" s="67"/>
      <c r="AA50" s="67"/>
      <c r="AB50" s="67"/>
      <c r="AC50" s="67"/>
      <c r="AD50" s="67"/>
    </row>
    <row r="51" spans="1:30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67"/>
      <c r="V51" s="67"/>
      <c r="W51" s="67"/>
      <c r="X51" s="67"/>
      <c r="Y51" s="67"/>
      <c r="Z51" s="67"/>
      <c r="AA51" s="67"/>
      <c r="AB51" s="67"/>
      <c r="AC51" s="67"/>
      <c r="AD51" s="67"/>
    </row>
    <row r="52" spans="1:30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67"/>
      <c r="V52" s="67"/>
      <c r="W52" s="67"/>
      <c r="X52" s="67"/>
      <c r="Y52" s="67"/>
      <c r="Z52" s="67"/>
      <c r="AA52" s="67"/>
      <c r="AB52" s="67"/>
      <c r="AC52" s="67"/>
      <c r="AD52" s="67"/>
    </row>
    <row r="53" spans="1:30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67"/>
      <c r="V53" s="67"/>
      <c r="W53" s="67"/>
      <c r="X53" s="67"/>
      <c r="Y53" s="67"/>
      <c r="Z53" s="67"/>
      <c r="AA53" s="67"/>
      <c r="AB53" s="67"/>
      <c r="AC53" s="67"/>
      <c r="AD53" s="67"/>
    </row>
    <row r="54" spans="1:30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67"/>
      <c r="V54" s="67"/>
      <c r="W54" s="67"/>
      <c r="X54" s="67"/>
      <c r="Y54" s="67"/>
      <c r="Z54" s="67"/>
      <c r="AA54" s="67"/>
      <c r="AB54" s="67"/>
      <c r="AC54" s="67"/>
      <c r="AD54" s="67"/>
    </row>
    <row r="55" spans="1:30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67"/>
      <c r="V55" s="67"/>
      <c r="W55" s="67"/>
      <c r="X55" s="67"/>
      <c r="Y55" s="67"/>
      <c r="Z55" s="67"/>
      <c r="AA55" s="67"/>
      <c r="AB55" s="67"/>
      <c r="AC55" s="67"/>
      <c r="AD55" s="67"/>
    </row>
    <row r="56" spans="1:30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67"/>
      <c r="V56" s="67"/>
      <c r="W56" s="67"/>
      <c r="X56" s="67"/>
      <c r="Y56" s="67"/>
      <c r="Z56" s="67"/>
      <c r="AA56" s="67"/>
      <c r="AB56" s="67"/>
      <c r="AC56" s="67"/>
      <c r="AD56" s="67"/>
    </row>
    <row r="57" spans="1:30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67"/>
      <c r="V57" s="67"/>
      <c r="W57" s="67"/>
      <c r="X57" s="67"/>
      <c r="Y57" s="67"/>
      <c r="Z57" s="67"/>
      <c r="AA57" s="67"/>
      <c r="AB57" s="67"/>
      <c r="AC57" s="67"/>
      <c r="AD57" s="67"/>
    </row>
    <row r="58" spans="1:30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67"/>
      <c r="V58" s="67"/>
      <c r="W58" s="67"/>
      <c r="X58" s="67"/>
      <c r="Y58" s="67"/>
      <c r="Z58" s="67"/>
      <c r="AA58" s="67"/>
      <c r="AB58" s="67"/>
      <c r="AC58" s="67"/>
      <c r="AD58" s="67"/>
    </row>
    <row r="59" spans="1:30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67"/>
      <c r="V59" s="67"/>
      <c r="W59" s="67"/>
      <c r="X59" s="67"/>
      <c r="Y59" s="67"/>
      <c r="Z59" s="67"/>
      <c r="AA59" s="67"/>
      <c r="AB59" s="67"/>
      <c r="AC59" s="67"/>
      <c r="AD59" s="67"/>
    </row>
    <row r="60" spans="1:30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67"/>
      <c r="V60" s="67"/>
      <c r="W60" s="67"/>
      <c r="X60" s="67"/>
      <c r="Y60" s="67"/>
      <c r="Z60" s="67"/>
      <c r="AA60" s="67"/>
      <c r="AB60" s="67"/>
      <c r="AC60" s="67"/>
      <c r="AD60" s="67"/>
    </row>
    <row r="61" spans="1:30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67"/>
      <c r="V61" s="67"/>
      <c r="W61" s="67"/>
      <c r="X61" s="67"/>
      <c r="Y61" s="67"/>
      <c r="Z61" s="67"/>
      <c r="AA61" s="67"/>
      <c r="AB61" s="67"/>
      <c r="AC61" s="67"/>
      <c r="AD61" s="67"/>
    </row>
    <row r="62" spans="1:30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7"/>
      <c r="V62" s="67"/>
      <c r="W62" s="67"/>
      <c r="X62" s="67"/>
      <c r="Y62" s="67"/>
      <c r="Z62" s="67"/>
      <c r="AA62" s="67"/>
      <c r="AB62" s="67"/>
      <c r="AC62" s="67"/>
      <c r="AD62" s="67"/>
    </row>
    <row r="63" spans="1:30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67"/>
      <c r="V63" s="67"/>
      <c r="W63" s="67"/>
      <c r="X63" s="67"/>
      <c r="Y63" s="67"/>
      <c r="Z63" s="67"/>
      <c r="AA63" s="67"/>
      <c r="AB63" s="67"/>
      <c r="AC63" s="67"/>
      <c r="AD63" s="67"/>
    </row>
    <row r="64" spans="1:30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67"/>
      <c r="V64" s="67"/>
      <c r="W64" s="67"/>
      <c r="X64" s="67"/>
      <c r="Y64" s="67"/>
      <c r="Z64" s="67"/>
      <c r="AA64" s="67"/>
      <c r="AB64" s="67"/>
      <c r="AC64" s="67"/>
      <c r="AD64" s="67"/>
    </row>
    <row r="65" spans="1:30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67"/>
      <c r="V65" s="67"/>
      <c r="W65" s="67"/>
      <c r="X65" s="67"/>
      <c r="Y65" s="67"/>
      <c r="Z65" s="67"/>
      <c r="AA65" s="67"/>
      <c r="AB65" s="67"/>
      <c r="AC65" s="67"/>
      <c r="AD65" s="67"/>
    </row>
    <row r="66" spans="1:30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67"/>
      <c r="V66" s="67"/>
      <c r="W66" s="67"/>
      <c r="X66" s="67"/>
      <c r="Y66" s="67"/>
      <c r="Z66" s="67"/>
      <c r="AA66" s="67"/>
      <c r="AB66" s="67"/>
      <c r="AC66" s="67"/>
      <c r="AD66" s="67"/>
    </row>
    <row r="67" spans="1:30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67"/>
      <c r="V67" s="67"/>
      <c r="W67" s="67"/>
      <c r="X67" s="67"/>
      <c r="Y67" s="67"/>
      <c r="Z67" s="67"/>
      <c r="AA67" s="67"/>
      <c r="AB67" s="67"/>
      <c r="AC67" s="67"/>
      <c r="AD67" s="67"/>
    </row>
    <row r="68" spans="1:30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67"/>
      <c r="V68" s="67"/>
      <c r="W68" s="67"/>
      <c r="X68" s="67"/>
      <c r="Y68" s="67"/>
      <c r="Z68" s="67"/>
      <c r="AA68" s="67"/>
      <c r="AB68" s="67"/>
      <c r="AC68" s="67"/>
      <c r="AD68" s="67"/>
    </row>
    <row r="69" spans="1:30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67"/>
      <c r="V69" s="67"/>
      <c r="W69" s="67"/>
      <c r="X69" s="67"/>
      <c r="Y69" s="67"/>
      <c r="Z69" s="67"/>
      <c r="AA69" s="67"/>
      <c r="AB69" s="67"/>
      <c r="AC69" s="67"/>
      <c r="AD69" s="67"/>
    </row>
    <row r="70" spans="1:30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67"/>
      <c r="V70" s="67"/>
      <c r="W70" s="67"/>
      <c r="X70" s="67"/>
      <c r="Y70" s="67"/>
      <c r="Z70" s="67"/>
      <c r="AA70" s="67"/>
      <c r="AB70" s="67"/>
      <c r="AC70" s="67"/>
      <c r="AD70" s="67"/>
    </row>
    <row r="71" spans="1:30"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67"/>
      <c r="V71" s="67"/>
      <c r="W71" s="67"/>
      <c r="X71" s="67"/>
      <c r="Y71" s="67"/>
      <c r="Z71" s="67"/>
      <c r="AA71" s="67"/>
      <c r="AB71" s="67"/>
      <c r="AC71" s="67"/>
      <c r="AD71" s="67"/>
    </row>
    <row r="72" spans="1:30"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67"/>
      <c r="V72" s="67"/>
      <c r="W72" s="67"/>
      <c r="X72" s="67"/>
      <c r="Y72" s="67"/>
      <c r="Z72" s="67"/>
      <c r="AA72" s="67"/>
      <c r="AB72" s="67"/>
      <c r="AC72" s="67"/>
      <c r="AD72" s="67"/>
    </row>
    <row r="73" spans="1:30"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</sheetData>
  <mergeCells count="17">
    <mergeCell ref="M18:N18"/>
    <mergeCell ref="C21:H21"/>
    <mergeCell ref="M13:N13"/>
    <mergeCell ref="M14:N14"/>
    <mergeCell ref="M15:N15"/>
    <mergeCell ref="M16:N16"/>
    <mergeCell ref="M17:N17"/>
    <mergeCell ref="B7:D7"/>
    <mergeCell ref="M7:N7"/>
    <mergeCell ref="B8:D8"/>
    <mergeCell ref="M8:N8"/>
    <mergeCell ref="B12:D12"/>
    <mergeCell ref="D2:N2"/>
    <mergeCell ref="G3:J3"/>
    <mergeCell ref="E4:M4"/>
    <mergeCell ref="B6:E6"/>
    <mergeCell ref="G6:K6"/>
  </mergeCells>
  <phoneticPr fontId="1" type="noConversion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zoomScale="90" zoomScaleNormal="90" workbookViewId="0">
      <selection activeCell="K8" sqref="K8"/>
    </sheetView>
  </sheetViews>
  <sheetFormatPr baseColWidth="10" defaultColWidth="10" defaultRowHeight="11.25"/>
  <cols>
    <col min="1" max="1" width="2.25" style="2" customWidth="1"/>
    <col min="2" max="3" width="7.625" style="2" customWidth="1"/>
    <col min="4" max="4" width="7.375" style="2" customWidth="1"/>
    <col min="5" max="5" width="7.625" style="2" customWidth="1"/>
    <col min="6" max="6" width="7.25" style="2" customWidth="1"/>
    <col min="7" max="7" width="7.375" style="2" customWidth="1"/>
    <col min="8" max="8" width="7.625" style="2" customWidth="1"/>
    <col min="9" max="9" width="5.25" style="2" customWidth="1"/>
    <col min="10" max="10" width="7.125" style="2" customWidth="1"/>
    <col min="11" max="11" width="7.25" style="2" customWidth="1"/>
    <col min="12" max="12" width="2.125" style="2" customWidth="1"/>
    <col min="13" max="13" width="6.125" style="2" customWidth="1"/>
    <col min="14" max="14" width="7.875" style="2" customWidth="1"/>
    <col min="15" max="15" width="5.25" style="2" customWidth="1"/>
    <col min="16" max="16" width="4.125" style="2" customWidth="1"/>
    <col min="17" max="17" width="7.25" style="2" customWidth="1"/>
    <col min="18" max="18" width="10" style="2" customWidth="1"/>
    <col min="19" max="16384" width="10" style="2"/>
  </cols>
  <sheetData>
    <row r="1" spans="1:20" ht="7.5" customHeight="1">
      <c r="A1" s="37"/>
      <c r="B1" s="37"/>
      <c r="C1" s="37"/>
      <c r="D1" s="37"/>
      <c r="E1" s="37"/>
      <c r="F1" s="37"/>
      <c r="G1" s="40"/>
      <c r="H1" s="40"/>
      <c r="I1" s="40"/>
      <c r="J1" s="40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9.25" customHeight="1">
      <c r="A2" s="38"/>
      <c r="B2" s="38"/>
      <c r="C2" s="38"/>
      <c r="D2" s="83" t="s">
        <v>104</v>
      </c>
      <c r="E2" s="84"/>
      <c r="F2" s="84"/>
      <c r="G2" s="84"/>
      <c r="H2" s="84"/>
      <c r="I2" s="84"/>
      <c r="J2" s="84"/>
      <c r="K2" s="84"/>
      <c r="L2" s="84"/>
      <c r="M2" s="84"/>
      <c r="N2" s="85"/>
      <c r="O2" s="38"/>
      <c r="P2" s="38"/>
      <c r="Q2" s="38"/>
      <c r="R2" s="38"/>
      <c r="S2" s="38"/>
      <c r="T2" s="38"/>
    </row>
    <row r="3" spans="1:20" ht="16.5" customHeight="1">
      <c r="A3" s="39"/>
      <c r="B3" s="39"/>
      <c r="C3" s="39"/>
      <c r="D3" s="39"/>
      <c r="E3" s="41"/>
      <c r="F3" s="41"/>
      <c r="G3" s="86" t="s">
        <v>105</v>
      </c>
      <c r="H3" s="87"/>
      <c r="I3" s="87"/>
      <c r="J3" s="88"/>
      <c r="K3" s="41"/>
      <c r="L3" s="41"/>
      <c r="M3" s="41"/>
      <c r="N3" s="38"/>
      <c r="O3" s="38"/>
      <c r="P3" s="38"/>
      <c r="Q3" s="38"/>
      <c r="R3" s="38"/>
      <c r="S3" s="38"/>
      <c r="T3" s="38"/>
    </row>
    <row r="4" spans="1:20" ht="21.75" customHeight="1">
      <c r="A4" s="38"/>
      <c r="B4" s="38"/>
      <c r="C4" s="38"/>
      <c r="D4" s="38"/>
      <c r="E4" s="89" t="s">
        <v>106</v>
      </c>
      <c r="F4" s="90"/>
      <c r="G4" s="90"/>
      <c r="H4" s="90"/>
      <c r="I4" s="90"/>
      <c r="J4" s="90"/>
      <c r="K4" s="90"/>
      <c r="L4" s="90"/>
      <c r="M4" s="91"/>
      <c r="N4" s="38"/>
      <c r="O4" s="38"/>
      <c r="P4" s="38"/>
      <c r="Q4" s="38"/>
      <c r="R4" s="38"/>
      <c r="S4" s="38"/>
      <c r="T4" s="38"/>
    </row>
    <row r="5" spans="1:20" ht="18" customHeight="1">
      <c r="A5" s="38"/>
      <c r="B5" s="38"/>
      <c r="C5" s="38"/>
      <c r="D5" s="42"/>
      <c r="E5" s="42"/>
      <c r="F5" s="4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14.25" customHeight="1">
      <c r="A6" s="38"/>
      <c r="B6" s="92" t="s">
        <v>107</v>
      </c>
      <c r="C6" s="93"/>
      <c r="D6" s="93"/>
      <c r="E6" s="94"/>
      <c r="F6" s="42"/>
      <c r="G6" s="92" t="s">
        <v>108</v>
      </c>
      <c r="H6" s="93"/>
      <c r="I6" s="93"/>
      <c r="J6" s="93"/>
      <c r="K6" s="94"/>
      <c r="L6" s="38"/>
      <c r="M6" s="38"/>
      <c r="N6" s="38"/>
      <c r="O6" s="38"/>
      <c r="P6" s="38"/>
      <c r="Q6" s="38"/>
      <c r="R6" s="38"/>
      <c r="S6" s="38"/>
      <c r="T6" s="38"/>
    </row>
    <row r="7" spans="1:20" ht="13.5" customHeight="1">
      <c r="A7" s="38"/>
      <c r="B7" s="95" t="s">
        <v>109</v>
      </c>
      <c r="C7" s="96"/>
      <c r="D7" s="97"/>
      <c r="E7" s="8">
        <v>180</v>
      </c>
      <c r="F7" s="38"/>
      <c r="G7" s="29" t="s">
        <v>110</v>
      </c>
      <c r="H7" s="30"/>
      <c r="I7" s="30"/>
      <c r="J7" s="30"/>
      <c r="K7" s="31">
        <v>14000</v>
      </c>
      <c r="L7" s="38"/>
      <c r="M7" s="98" t="s">
        <v>111</v>
      </c>
      <c r="N7" s="99"/>
      <c r="O7" s="38"/>
      <c r="P7" s="38"/>
      <c r="Q7" s="38"/>
      <c r="R7" s="38"/>
      <c r="S7" s="38"/>
      <c r="T7" s="38"/>
    </row>
    <row r="8" spans="1:20" ht="13.5" customHeight="1">
      <c r="A8" s="38"/>
      <c r="B8" s="100" t="s">
        <v>112</v>
      </c>
      <c r="C8" s="101"/>
      <c r="D8" s="102"/>
      <c r="E8" s="9">
        <v>55</v>
      </c>
      <c r="F8" s="38"/>
      <c r="G8" s="4" t="s">
        <v>113</v>
      </c>
      <c r="H8" s="3"/>
      <c r="I8" s="3"/>
      <c r="J8" s="3"/>
      <c r="K8" s="35">
        <f>K10*K11</f>
        <v>5.9940299999999995</v>
      </c>
      <c r="L8" s="38"/>
      <c r="M8" s="103" t="s">
        <v>114</v>
      </c>
      <c r="N8" s="104"/>
      <c r="O8" s="38"/>
      <c r="P8" s="38"/>
      <c r="Q8" s="38"/>
      <c r="R8" s="38"/>
      <c r="S8" s="38"/>
      <c r="T8" s="38"/>
    </row>
    <row r="9" spans="1:20" ht="13.5" customHeight="1">
      <c r="A9" s="38"/>
      <c r="B9" s="55"/>
      <c r="C9" s="56"/>
      <c r="D9" s="57"/>
      <c r="E9" s="58"/>
      <c r="F9" s="38"/>
      <c r="G9" s="4" t="s">
        <v>115</v>
      </c>
      <c r="H9" s="3"/>
      <c r="I9" s="3"/>
      <c r="J9" s="3"/>
      <c r="K9" s="35">
        <f>K10*K11</f>
        <v>5.9940299999999995</v>
      </c>
      <c r="L9" s="38"/>
      <c r="M9" s="53"/>
      <c r="N9" s="54"/>
      <c r="O9" s="38"/>
      <c r="P9" s="38"/>
      <c r="Q9" s="38"/>
      <c r="R9" s="38"/>
      <c r="S9" s="38"/>
      <c r="T9" s="38"/>
    </row>
    <row r="10" spans="1:20" ht="13.5" customHeight="1">
      <c r="A10" s="38"/>
      <c r="B10" s="55"/>
      <c r="C10" s="56"/>
      <c r="D10" s="57"/>
      <c r="E10" s="58"/>
      <c r="F10" s="38"/>
      <c r="G10" s="4" t="s">
        <v>116</v>
      </c>
      <c r="H10" s="69"/>
      <c r="I10" s="69"/>
      <c r="J10" s="70"/>
      <c r="K10" s="71">
        <v>1.9550000000000001</v>
      </c>
      <c r="L10" s="38"/>
      <c r="M10" s="53"/>
      <c r="N10" s="54"/>
      <c r="O10" s="38"/>
      <c r="P10" s="38"/>
      <c r="Q10" s="38"/>
      <c r="R10" s="38"/>
      <c r="S10" s="38"/>
      <c r="T10" s="38"/>
    </row>
    <row r="11" spans="1:20" ht="13.5" customHeight="1">
      <c r="A11" s="38"/>
      <c r="B11" s="55"/>
      <c r="C11" s="56"/>
      <c r="D11" s="57"/>
      <c r="E11" s="58"/>
      <c r="F11" s="38"/>
      <c r="G11" s="68" t="s">
        <v>117</v>
      </c>
      <c r="H11" s="69"/>
      <c r="I11" s="69"/>
      <c r="J11" s="70"/>
      <c r="K11" s="71">
        <v>3.0659999999999998</v>
      </c>
      <c r="L11" s="38"/>
      <c r="M11" s="53"/>
      <c r="N11" s="54"/>
      <c r="O11" s="38"/>
      <c r="P11" s="38"/>
      <c r="Q11" s="38"/>
      <c r="R11" s="38"/>
      <c r="S11" s="38"/>
      <c r="T11" s="38"/>
    </row>
    <row r="12" spans="1:20" ht="13.5" customHeight="1">
      <c r="A12" s="38"/>
      <c r="B12" s="105" t="s">
        <v>118</v>
      </c>
      <c r="C12" s="106"/>
      <c r="D12" s="107"/>
      <c r="E12" s="10">
        <v>17</v>
      </c>
      <c r="F12" s="38"/>
      <c r="G12" s="32" t="s">
        <v>119</v>
      </c>
      <c r="H12" s="33"/>
      <c r="I12" s="34"/>
      <c r="J12" s="36"/>
      <c r="K12" s="36"/>
      <c r="L12" s="38"/>
      <c r="M12" s="51"/>
      <c r="N12" s="52"/>
      <c r="O12" s="38"/>
      <c r="P12" s="38"/>
      <c r="Q12" s="38"/>
      <c r="R12" s="38"/>
      <c r="S12" s="38"/>
      <c r="T12" s="38"/>
    </row>
    <row r="13" spans="1:20">
      <c r="A13" s="38"/>
      <c r="B13" s="44"/>
      <c r="C13" s="38"/>
      <c r="D13" s="38"/>
      <c r="E13" s="38"/>
      <c r="F13" s="38"/>
      <c r="G13" s="38"/>
      <c r="H13" s="38"/>
      <c r="I13" s="45"/>
      <c r="J13" s="6" t="s">
        <v>120</v>
      </c>
      <c r="K13" s="11">
        <v>2.8460000000000001</v>
      </c>
      <c r="L13" s="38"/>
      <c r="M13" s="113">
        <f>(K7/(K8*K13))*((E12*2.54)+2*E7*E8/1000)*3.141592654*0.0006</f>
        <v>97.426703269151275</v>
      </c>
      <c r="N13" s="114"/>
      <c r="O13" s="38"/>
      <c r="P13" s="38"/>
      <c r="Q13" s="38"/>
      <c r="R13" s="38"/>
      <c r="S13" s="38"/>
      <c r="T13" s="38"/>
    </row>
    <row r="14" spans="1:20">
      <c r="A14" s="38"/>
      <c r="B14" s="4" t="s">
        <v>121</v>
      </c>
      <c r="C14" s="3"/>
      <c r="D14" s="3"/>
      <c r="E14" s="1">
        <f>(E12*2.54+2*E7/10*E8/100)*3.141592654</f>
        <v>197.85750534892003</v>
      </c>
      <c r="F14" s="38"/>
      <c r="G14" s="38"/>
      <c r="H14" s="38"/>
      <c r="I14" s="45"/>
      <c r="J14" s="5" t="s">
        <v>122</v>
      </c>
      <c r="K14" s="12">
        <v>1.9470000000000001</v>
      </c>
      <c r="L14" s="38"/>
      <c r="M14" s="113">
        <f>K7/(K8*K14)*(E12*2.54+2*E7*E8/1000)*3.141592654*0.0006</f>
        <v>142.41211993015125</v>
      </c>
      <c r="N14" s="114"/>
      <c r="O14" s="38"/>
      <c r="P14" s="38"/>
      <c r="Q14" s="38"/>
      <c r="R14" s="38"/>
      <c r="S14" s="38"/>
      <c r="T14" s="38"/>
    </row>
    <row r="15" spans="1:20">
      <c r="A15" s="38"/>
      <c r="B15" s="38"/>
      <c r="C15" s="38"/>
      <c r="D15" s="38"/>
      <c r="E15" s="38"/>
      <c r="F15" s="38"/>
      <c r="G15" s="38"/>
      <c r="H15" s="38"/>
      <c r="I15" s="45"/>
      <c r="J15" s="5" t="s">
        <v>123</v>
      </c>
      <c r="K15" s="12">
        <v>1.556</v>
      </c>
      <c r="L15" s="38"/>
      <c r="M15" s="113">
        <f>(K7/(K8*K15))*((E12*2.54)+2*E7*E8/1000)*3.141592654*0.0006</f>
        <v>178.19819891002862</v>
      </c>
      <c r="N15" s="114"/>
      <c r="O15" s="38"/>
      <c r="P15" s="38"/>
      <c r="Q15" s="38"/>
      <c r="R15" s="38"/>
      <c r="S15" s="38"/>
      <c r="T15" s="38"/>
    </row>
    <row r="16" spans="1:20">
      <c r="A16" s="38"/>
      <c r="B16" s="44"/>
      <c r="C16" s="38"/>
      <c r="D16" s="38"/>
      <c r="E16" s="38"/>
      <c r="F16" s="38"/>
      <c r="G16" s="38"/>
      <c r="H16" s="38"/>
      <c r="I16" s="45"/>
      <c r="J16" s="5" t="s">
        <v>124</v>
      </c>
      <c r="K16" s="12">
        <v>1.333</v>
      </c>
      <c r="L16" s="38"/>
      <c r="M16" s="113">
        <f>(K7/(K8*K16))*((E12*2.54)+2*E7*E8/1000)*3.141592654*0.0006</f>
        <v>208.00930045311668</v>
      </c>
      <c r="N16" s="114"/>
      <c r="O16" s="38"/>
      <c r="P16" s="38"/>
      <c r="Q16" s="38"/>
      <c r="R16" s="38"/>
      <c r="S16" s="38"/>
      <c r="T16" s="38"/>
    </row>
    <row r="17" spans="1:30">
      <c r="A17" s="43"/>
      <c r="B17" s="44"/>
      <c r="C17" s="38"/>
      <c r="D17" s="38"/>
      <c r="E17" s="38"/>
      <c r="F17" s="38"/>
      <c r="G17" s="38"/>
      <c r="H17" s="38"/>
      <c r="I17" s="45"/>
      <c r="J17" s="5" t="s">
        <v>125</v>
      </c>
      <c r="K17" s="12">
        <v>1.19</v>
      </c>
      <c r="L17" s="38"/>
      <c r="M17" s="113">
        <f>(K7/(K8*K17))*((E12*2.54)+2*E7*E8/1000)*3.141592654*0.0006</f>
        <v>233.00537605378531</v>
      </c>
      <c r="N17" s="114"/>
      <c r="O17" s="38"/>
      <c r="P17" s="38"/>
      <c r="Q17" s="38"/>
      <c r="R17" s="38"/>
      <c r="S17" s="38"/>
      <c r="T17" s="38"/>
    </row>
    <row r="18" spans="1:30">
      <c r="A18" s="38"/>
      <c r="B18" s="44"/>
      <c r="C18" s="38"/>
      <c r="D18" s="38"/>
      <c r="E18" s="38"/>
      <c r="F18" s="38"/>
      <c r="G18" s="38"/>
      <c r="H18" s="38"/>
      <c r="I18" s="38"/>
      <c r="J18" s="7" t="s">
        <v>126</v>
      </c>
      <c r="K18" s="13">
        <v>1.083</v>
      </c>
      <c r="L18" s="38"/>
      <c r="M18" s="108">
        <f>(K7/(K8*K18))*((E12*2.54)+2*E7*E8/1000)*3.141592654*0.0006</f>
        <v>256.02622114866529</v>
      </c>
      <c r="N18" s="109"/>
      <c r="O18" s="38"/>
      <c r="P18" s="38"/>
      <c r="Q18" s="38"/>
      <c r="R18" s="38"/>
      <c r="S18" s="38"/>
      <c r="T18" s="38"/>
    </row>
    <row r="19" spans="1:30" ht="5.25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30" ht="12" customHeight="1">
      <c r="A20" s="38"/>
      <c r="B20" s="21" t="s">
        <v>127</v>
      </c>
      <c r="C20" s="18">
        <v>1</v>
      </c>
      <c r="D20" s="16">
        <v>2</v>
      </c>
      <c r="E20" s="16">
        <v>3</v>
      </c>
      <c r="F20" s="16">
        <v>4</v>
      </c>
      <c r="G20" s="16">
        <v>5</v>
      </c>
      <c r="H20" s="17">
        <v>6</v>
      </c>
      <c r="I20" s="38"/>
      <c r="J20" s="46"/>
      <c r="K20" s="47"/>
      <c r="L20" s="38"/>
      <c r="M20" s="48"/>
      <c r="N20" s="38"/>
      <c r="O20" s="38"/>
      <c r="P20" s="38"/>
      <c r="Q20" s="38"/>
      <c r="R20" s="38"/>
      <c r="S20" s="38"/>
      <c r="T20" s="38"/>
      <c r="U20" s="67"/>
      <c r="V20" s="67"/>
      <c r="W20" s="67"/>
      <c r="X20" s="67"/>
      <c r="Y20" s="67"/>
      <c r="Z20" s="67"/>
      <c r="AA20" s="67"/>
      <c r="AB20" s="67"/>
      <c r="AC20" s="67"/>
      <c r="AD20" s="67"/>
    </row>
    <row r="21" spans="1:30" ht="12" customHeight="1">
      <c r="A21" s="38"/>
      <c r="B21" s="22" t="s">
        <v>128</v>
      </c>
      <c r="C21" s="110" t="s">
        <v>129</v>
      </c>
      <c r="D21" s="111"/>
      <c r="E21" s="111"/>
      <c r="F21" s="111"/>
      <c r="G21" s="111"/>
      <c r="H21" s="112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67"/>
      <c r="V21" s="67"/>
      <c r="W21" s="67"/>
      <c r="X21" s="67"/>
      <c r="Y21" s="67"/>
      <c r="Z21" s="67"/>
      <c r="AA21" s="67"/>
      <c r="AB21" s="67"/>
      <c r="AC21" s="67"/>
      <c r="AD21" s="67"/>
    </row>
    <row r="22" spans="1:30" ht="12" customHeight="1">
      <c r="A22" s="38"/>
      <c r="B22" s="24">
        <v>1000</v>
      </c>
      <c r="C22" s="59">
        <f t="shared" ref="C22:C35" si="0">($B22/($K$8*$K$13))*(($E$12*2.54)+2*$E$7*$E$8/1000)*3.141592654*0.0006</f>
        <v>6.9590502335108058</v>
      </c>
      <c r="D22" s="60">
        <f t="shared" ref="D22:D35" si="1">($B22/($K$8*$K$14))*(($E$12*2.54)+2*$E$7*$E$8/1000)*3.141592654*0.0006</f>
        <v>10.17229428072509</v>
      </c>
      <c r="E22" s="60">
        <f t="shared" ref="E22:E35" si="2">($B22/($K$8*$K$15))*(($E$12*2.54)+2*$E$7*$E$8/1000)*3.141592654*0.0006</f>
        <v>12.728442779287757</v>
      </c>
      <c r="F22" s="60">
        <f t="shared" ref="F22:F35" si="3">($B22/($K$8*$K$16))*(($E$12*2.54)+2*$E$7*$E$8/1000)*3.141592654*0.0006</f>
        <v>14.857807175222618</v>
      </c>
      <c r="G22" s="60">
        <f t="shared" ref="G22:G35" si="4">($B22/($K$9*$K$17))*(($E$12*2.54)+2*$E$7*$E$8/1000)*3.141592654*0.0006</f>
        <v>16.643241146698951</v>
      </c>
      <c r="H22" s="61">
        <f t="shared" ref="H22:H35" si="5">($B22/($K$9*$K$18))*(($E$12*2.54)+2*$E$7*$E$8/1000)*3.141592654*0.0006</f>
        <v>18.287587224904662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67"/>
      <c r="V22" s="67"/>
      <c r="W22" s="67"/>
      <c r="X22" s="67"/>
      <c r="Y22" s="67"/>
      <c r="Z22" s="67"/>
      <c r="AA22" s="67"/>
      <c r="AB22" s="67"/>
      <c r="AC22" s="67"/>
      <c r="AD22" s="67"/>
    </row>
    <row r="23" spans="1:30" ht="12" customHeight="1">
      <c r="A23" s="38"/>
      <c r="B23" s="24">
        <v>2000</v>
      </c>
      <c r="C23" s="62">
        <f t="shared" si="0"/>
        <v>13.918100467021612</v>
      </c>
      <c r="D23" s="63">
        <f t="shared" si="1"/>
        <v>20.34458856145018</v>
      </c>
      <c r="E23" s="63">
        <f t="shared" si="2"/>
        <v>25.456885558575514</v>
      </c>
      <c r="F23" s="63">
        <f t="shared" si="3"/>
        <v>29.715614350445236</v>
      </c>
      <c r="G23" s="60">
        <f t="shared" si="4"/>
        <v>33.286482293397903</v>
      </c>
      <c r="H23" s="61">
        <f t="shared" si="5"/>
        <v>36.575174449809325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67"/>
      <c r="V23" s="67"/>
      <c r="W23" s="67"/>
      <c r="X23" s="67"/>
      <c r="Y23" s="67"/>
      <c r="Z23" s="67"/>
      <c r="AA23" s="67"/>
      <c r="AB23" s="67"/>
      <c r="AC23" s="67"/>
      <c r="AD23" s="67"/>
    </row>
    <row r="24" spans="1:30" ht="12" customHeight="1">
      <c r="A24" s="38"/>
      <c r="B24" s="24">
        <v>3000</v>
      </c>
      <c r="C24" s="62">
        <f t="shared" si="0"/>
        <v>20.877150700532411</v>
      </c>
      <c r="D24" s="63">
        <f t="shared" si="1"/>
        <v>30.516882842175267</v>
      </c>
      <c r="E24" s="63">
        <f t="shared" si="2"/>
        <v>38.185328337863268</v>
      </c>
      <c r="F24" s="63">
        <f t="shared" si="3"/>
        <v>44.573421525667861</v>
      </c>
      <c r="G24" s="60">
        <f t="shared" si="4"/>
        <v>49.929723440096851</v>
      </c>
      <c r="H24" s="61">
        <f t="shared" si="5"/>
        <v>54.862761674713994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67"/>
      <c r="V24" s="67"/>
      <c r="W24" s="67"/>
      <c r="X24" s="67"/>
      <c r="Y24" s="67"/>
      <c r="Z24" s="67"/>
      <c r="AA24" s="67"/>
      <c r="AB24" s="67"/>
      <c r="AC24" s="67"/>
      <c r="AD24" s="67"/>
    </row>
    <row r="25" spans="1:30" ht="12" customHeight="1">
      <c r="A25" s="38"/>
      <c r="B25" s="24">
        <v>4000</v>
      </c>
      <c r="C25" s="62">
        <f t="shared" si="0"/>
        <v>27.836200934043223</v>
      </c>
      <c r="D25" s="63">
        <f t="shared" si="1"/>
        <v>40.689177122900361</v>
      </c>
      <c r="E25" s="63">
        <f t="shared" si="2"/>
        <v>50.913771117151029</v>
      </c>
      <c r="F25" s="63">
        <f t="shared" si="3"/>
        <v>59.431228700890472</v>
      </c>
      <c r="G25" s="60">
        <f t="shared" si="4"/>
        <v>66.572964586795806</v>
      </c>
      <c r="H25" s="61">
        <f t="shared" si="5"/>
        <v>73.150348899618649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67"/>
      <c r="V25" s="67"/>
      <c r="W25" s="67"/>
      <c r="X25" s="67"/>
      <c r="Y25" s="67"/>
      <c r="Z25" s="67"/>
      <c r="AA25" s="67"/>
      <c r="AB25" s="67"/>
      <c r="AC25" s="67"/>
      <c r="AD25" s="67"/>
    </row>
    <row r="26" spans="1:30" ht="12" customHeight="1">
      <c r="A26" s="38"/>
      <c r="B26" s="24">
        <v>5000</v>
      </c>
      <c r="C26" s="62">
        <f t="shared" si="0"/>
        <v>34.795251167554021</v>
      </c>
      <c r="D26" s="63">
        <f t="shared" si="1"/>
        <v>50.861471403625451</v>
      </c>
      <c r="E26" s="63">
        <f t="shared" si="2"/>
        <v>63.64221389643879</v>
      </c>
      <c r="F26" s="63">
        <f t="shared" si="3"/>
        <v>74.289035876113104</v>
      </c>
      <c r="G26" s="60">
        <f t="shared" si="4"/>
        <v>83.216205733494746</v>
      </c>
      <c r="H26" s="61">
        <f t="shared" si="5"/>
        <v>91.437936124523318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67"/>
      <c r="V26" s="67"/>
      <c r="W26" s="67"/>
      <c r="X26" s="67"/>
      <c r="Y26" s="67"/>
      <c r="Z26" s="67"/>
      <c r="AA26" s="67"/>
      <c r="AB26" s="67"/>
      <c r="AC26" s="67"/>
      <c r="AD26" s="67"/>
    </row>
    <row r="27" spans="1:30" ht="12" customHeight="1">
      <c r="A27" s="38"/>
      <c r="B27" s="24">
        <v>6000</v>
      </c>
      <c r="C27" s="62">
        <f t="shared" si="0"/>
        <v>41.754301401064822</v>
      </c>
      <c r="D27" s="63">
        <f t="shared" si="1"/>
        <v>61.033765684350534</v>
      </c>
      <c r="E27" s="63">
        <f t="shared" si="2"/>
        <v>76.370656675726536</v>
      </c>
      <c r="F27" s="63">
        <f t="shared" si="3"/>
        <v>89.146843051335722</v>
      </c>
      <c r="G27" s="60">
        <f t="shared" si="4"/>
        <v>99.859446880193701</v>
      </c>
      <c r="H27" s="61">
        <f t="shared" si="5"/>
        <v>109.72552334942799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67"/>
      <c r="V27" s="67"/>
      <c r="W27" s="67"/>
      <c r="X27" s="67"/>
      <c r="Y27" s="67"/>
      <c r="Z27" s="67"/>
      <c r="AA27" s="67"/>
      <c r="AB27" s="67"/>
      <c r="AC27" s="67"/>
      <c r="AD27" s="67"/>
    </row>
    <row r="28" spans="1:30" ht="12" customHeight="1">
      <c r="A28" s="50"/>
      <c r="B28" s="24">
        <v>7000</v>
      </c>
      <c r="C28" s="62">
        <f t="shared" si="0"/>
        <v>48.713351634575638</v>
      </c>
      <c r="D28" s="63">
        <f t="shared" si="1"/>
        <v>71.206059965075625</v>
      </c>
      <c r="E28" s="63">
        <f t="shared" si="2"/>
        <v>89.099099455014311</v>
      </c>
      <c r="F28" s="63">
        <f t="shared" si="3"/>
        <v>104.00465022655834</v>
      </c>
      <c r="G28" s="60">
        <f t="shared" si="4"/>
        <v>116.50268802689266</v>
      </c>
      <c r="H28" s="61">
        <f t="shared" si="5"/>
        <v>128.01311057433264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67"/>
      <c r="V28" s="67"/>
      <c r="W28" s="67"/>
      <c r="X28" s="67"/>
      <c r="Y28" s="67"/>
      <c r="Z28" s="67"/>
      <c r="AA28" s="67"/>
      <c r="AB28" s="67"/>
      <c r="AC28" s="67"/>
      <c r="AD28" s="67"/>
    </row>
    <row r="29" spans="1:30" ht="12" customHeight="1">
      <c r="A29" s="38"/>
      <c r="B29" s="24">
        <v>8000</v>
      </c>
      <c r="C29" s="62">
        <f t="shared" si="0"/>
        <v>55.672401868086446</v>
      </c>
      <c r="D29" s="63">
        <f t="shared" si="1"/>
        <v>81.378354245800722</v>
      </c>
      <c r="E29" s="63">
        <f t="shared" si="2"/>
        <v>101.82754223430206</v>
      </c>
      <c r="F29" s="63">
        <f t="shared" si="3"/>
        <v>118.86245740178094</v>
      </c>
      <c r="G29" s="60">
        <f t="shared" si="4"/>
        <v>133.14592917359161</v>
      </c>
      <c r="H29" s="61">
        <f t="shared" si="5"/>
        <v>146.3006977992373</v>
      </c>
      <c r="I29" s="49"/>
      <c r="J29" s="38"/>
      <c r="K29" s="38"/>
      <c r="L29" s="49"/>
      <c r="M29" s="38"/>
      <c r="N29" s="38"/>
      <c r="O29" s="49"/>
      <c r="P29" s="38"/>
      <c r="Q29" s="38"/>
      <c r="R29" s="38"/>
      <c r="S29" s="38"/>
      <c r="T29" s="38"/>
      <c r="U29" s="67"/>
      <c r="V29" s="67"/>
      <c r="W29" s="67"/>
      <c r="X29" s="67"/>
      <c r="Y29" s="67"/>
      <c r="Z29" s="67"/>
      <c r="AA29" s="67"/>
      <c r="AB29" s="67"/>
      <c r="AC29" s="67"/>
      <c r="AD29" s="67"/>
    </row>
    <row r="30" spans="1:30" ht="12" customHeight="1">
      <c r="A30" s="38"/>
      <c r="B30" s="24">
        <v>9000</v>
      </c>
      <c r="C30" s="62">
        <f t="shared" si="0"/>
        <v>62.63145210159724</v>
      </c>
      <c r="D30" s="63">
        <f t="shared" si="1"/>
        <v>91.550648526525805</v>
      </c>
      <c r="E30" s="63">
        <f t="shared" si="2"/>
        <v>114.55598501358982</v>
      </c>
      <c r="F30" s="63">
        <f t="shared" si="3"/>
        <v>133.72026457700358</v>
      </c>
      <c r="G30" s="60">
        <f t="shared" si="4"/>
        <v>149.78917032029057</v>
      </c>
      <c r="H30" s="61">
        <f t="shared" si="5"/>
        <v>164.58828502414198</v>
      </c>
      <c r="I30" s="49"/>
      <c r="J30" s="38"/>
      <c r="K30" s="38"/>
      <c r="L30" s="49"/>
      <c r="M30" s="38"/>
      <c r="N30" s="38"/>
      <c r="O30" s="49"/>
      <c r="P30" s="38"/>
      <c r="Q30" s="38"/>
      <c r="R30" s="38"/>
      <c r="S30" s="38"/>
      <c r="T30" s="38"/>
      <c r="U30" s="67"/>
      <c r="V30" s="67"/>
      <c r="W30" s="67"/>
      <c r="X30" s="67"/>
      <c r="Y30" s="67"/>
      <c r="Z30" s="67"/>
      <c r="AA30" s="67"/>
      <c r="AB30" s="67"/>
      <c r="AC30" s="67"/>
      <c r="AD30" s="67"/>
    </row>
    <row r="31" spans="1:30" ht="12" customHeight="1">
      <c r="A31" s="38"/>
      <c r="B31" s="24">
        <v>10000</v>
      </c>
      <c r="C31" s="62">
        <f t="shared" si="0"/>
        <v>69.590502335108042</v>
      </c>
      <c r="D31" s="63">
        <f t="shared" si="1"/>
        <v>101.7229428072509</v>
      </c>
      <c r="E31" s="63">
        <f t="shared" si="2"/>
        <v>127.28442779287758</v>
      </c>
      <c r="F31" s="63">
        <f t="shared" si="3"/>
        <v>148.57807175222621</v>
      </c>
      <c r="G31" s="60">
        <f t="shared" si="4"/>
        <v>166.43241146698949</v>
      </c>
      <c r="H31" s="61">
        <f t="shared" si="5"/>
        <v>182.87587224904664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67"/>
      <c r="V31" s="67"/>
      <c r="W31" s="67"/>
      <c r="X31" s="67"/>
      <c r="Y31" s="67"/>
      <c r="Z31" s="67"/>
      <c r="AA31" s="67"/>
      <c r="AB31" s="67"/>
      <c r="AC31" s="67"/>
      <c r="AD31" s="67"/>
    </row>
    <row r="32" spans="1:30" ht="12" customHeight="1">
      <c r="A32" s="38"/>
      <c r="B32" s="24">
        <v>11000</v>
      </c>
      <c r="C32" s="64">
        <f t="shared" si="0"/>
        <v>76.54955256861885</v>
      </c>
      <c r="D32" s="63">
        <f t="shared" si="1"/>
        <v>111.895237087976</v>
      </c>
      <c r="E32" s="63">
        <f t="shared" si="2"/>
        <v>140.01287057216533</v>
      </c>
      <c r="F32" s="63">
        <f t="shared" si="3"/>
        <v>163.43587892744881</v>
      </c>
      <c r="G32" s="60">
        <f t="shared" si="4"/>
        <v>183.07565261368848</v>
      </c>
      <c r="H32" s="61">
        <f t="shared" si="5"/>
        <v>201.16345947395129</v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67"/>
      <c r="V32" s="67"/>
      <c r="W32" s="67"/>
      <c r="X32" s="67"/>
      <c r="Y32" s="67"/>
      <c r="Z32" s="67"/>
      <c r="AA32" s="67"/>
      <c r="AB32" s="67"/>
      <c r="AC32" s="67"/>
      <c r="AD32" s="67"/>
    </row>
    <row r="33" spans="1:30" ht="12" customHeight="1">
      <c r="A33" s="38"/>
      <c r="B33" s="25">
        <v>12000</v>
      </c>
      <c r="C33" s="64">
        <f t="shared" si="0"/>
        <v>83.508602802129644</v>
      </c>
      <c r="D33" s="63">
        <f t="shared" si="1"/>
        <v>122.06753136870107</v>
      </c>
      <c r="E33" s="63">
        <f t="shared" si="2"/>
        <v>152.74131335145307</v>
      </c>
      <c r="F33" s="63">
        <f t="shared" si="3"/>
        <v>178.29368610267144</v>
      </c>
      <c r="G33" s="60">
        <f t="shared" si="4"/>
        <v>199.7188937603874</v>
      </c>
      <c r="H33" s="61">
        <f t="shared" si="5"/>
        <v>219.45104669885598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67"/>
      <c r="V33" s="67"/>
      <c r="W33" s="67"/>
      <c r="X33" s="67"/>
      <c r="Y33" s="67"/>
      <c r="Z33" s="67"/>
      <c r="AA33" s="67"/>
      <c r="AB33" s="67"/>
      <c r="AC33" s="67"/>
      <c r="AD33" s="67"/>
    </row>
    <row r="34" spans="1:30" ht="12" customHeight="1">
      <c r="A34" s="38"/>
      <c r="B34" s="25">
        <v>13000</v>
      </c>
      <c r="C34" s="64">
        <f t="shared" si="0"/>
        <v>90.467653035640453</v>
      </c>
      <c r="D34" s="63">
        <f t="shared" si="1"/>
        <v>132.23982564942617</v>
      </c>
      <c r="E34" s="63">
        <f t="shared" si="2"/>
        <v>165.46975613074082</v>
      </c>
      <c r="F34" s="63">
        <f t="shared" si="3"/>
        <v>193.15149327789408</v>
      </c>
      <c r="G34" s="60">
        <f t="shared" si="4"/>
        <v>216.36213490708639</v>
      </c>
      <c r="H34" s="61">
        <f t="shared" si="5"/>
        <v>237.73863392376063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67"/>
      <c r="V34" s="67"/>
      <c r="W34" s="67"/>
      <c r="X34" s="67"/>
      <c r="Y34" s="67"/>
      <c r="Z34" s="67"/>
      <c r="AA34" s="67"/>
      <c r="AB34" s="67"/>
      <c r="AC34" s="67"/>
      <c r="AD34" s="67"/>
    </row>
    <row r="35" spans="1:30" ht="12" customHeight="1">
      <c r="A35" s="38"/>
      <c r="B35" s="25">
        <v>14000</v>
      </c>
      <c r="C35" s="64">
        <f t="shared" si="0"/>
        <v>97.426703269151275</v>
      </c>
      <c r="D35" s="63">
        <f t="shared" si="1"/>
        <v>142.41211993015125</v>
      </c>
      <c r="E35" s="63">
        <f t="shared" si="2"/>
        <v>178.19819891002862</v>
      </c>
      <c r="F35" s="63">
        <f t="shared" si="3"/>
        <v>208.00930045311668</v>
      </c>
      <c r="G35" s="60">
        <f t="shared" si="4"/>
        <v>233.00537605378531</v>
      </c>
      <c r="H35" s="61">
        <f t="shared" si="5"/>
        <v>256.02622114866529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67"/>
      <c r="V35" s="67"/>
      <c r="W35" s="67"/>
      <c r="X35" s="67"/>
      <c r="Y35" s="67"/>
      <c r="Z35" s="67"/>
      <c r="AA35" s="67"/>
      <c r="AB35" s="67"/>
      <c r="AC35" s="67"/>
      <c r="AD35" s="67"/>
    </row>
    <row r="36" spans="1:30" ht="12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67"/>
      <c r="V36" s="67"/>
      <c r="W36" s="67"/>
      <c r="X36" s="67"/>
      <c r="Y36" s="67"/>
      <c r="Z36" s="67"/>
      <c r="AA36" s="67"/>
      <c r="AB36" s="67"/>
      <c r="AC36" s="67"/>
      <c r="AD36" s="67"/>
    </row>
    <row r="37" spans="1:30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67"/>
      <c r="V37" s="67"/>
      <c r="W37" s="67"/>
      <c r="X37" s="67"/>
      <c r="Y37" s="67"/>
      <c r="Z37" s="67"/>
      <c r="AA37" s="67"/>
      <c r="AB37" s="67"/>
      <c r="AC37" s="67"/>
      <c r="AD37" s="67"/>
    </row>
    <row r="38" spans="1:30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67"/>
      <c r="V38" s="67"/>
      <c r="W38" s="67"/>
      <c r="X38" s="67"/>
      <c r="Y38" s="67"/>
      <c r="Z38" s="67"/>
      <c r="AA38" s="67"/>
      <c r="AB38" s="67"/>
      <c r="AC38" s="67"/>
      <c r="AD38" s="67"/>
    </row>
    <row r="39" spans="1:30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0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67"/>
      <c r="V40" s="67"/>
      <c r="W40" s="67"/>
      <c r="X40" s="67"/>
      <c r="Y40" s="67"/>
      <c r="Z40" s="67"/>
      <c r="AA40" s="67"/>
      <c r="AB40" s="67"/>
      <c r="AC40" s="67"/>
      <c r="AD40" s="67"/>
    </row>
    <row r="41" spans="1:30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1:3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67"/>
      <c r="V42" s="67"/>
      <c r="W42" s="67"/>
      <c r="X42" s="67"/>
      <c r="Y42" s="67"/>
      <c r="Z42" s="67"/>
      <c r="AA42" s="67"/>
      <c r="AB42" s="67"/>
      <c r="AC42" s="67"/>
      <c r="AD42" s="67"/>
    </row>
    <row r="43" spans="1:30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67"/>
      <c r="V43" s="67"/>
      <c r="W43" s="67"/>
      <c r="X43" s="67"/>
      <c r="Y43" s="67"/>
      <c r="Z43" s="67"/>
      <c r="AA43" s="67"/>
      <c r="AB43" s="67"/>
      <c r="AC43" s="67"/>
      <c r="AD43" s="67"/>
    </row>
    <row r="44" spans="1:30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67"/>
      <c r="V44" s="67"/>
      <c r="W44" s="67"/>
      <c r="X44" s="67"/>
      <c r="Y44" s="67"/>
      <c r="Z44" s="67"/>
      <c r="AA44" s="67"/>
      <c r="AB44" s="67"/>
      <c r="AC44" s="67"/>
      <c r="AD44" s="67"/>
    </row>
    <row r="45" spans="1:30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0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  <row r="47" spans="1:30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67"/>
      <c r="V47" s="67"/>
      <c r="W47" s="67"/>
      <c r="X47" s="67"/>
      <c r="Y47" s="67"/>
      <c r="Z47" s="67"/>
      <c r="AA47" s="67"/>
      <c r="AB47" s="67"/>
      <c r="AC47" s="67"/>
      <c r="AD47" s="67"/>
    </row>
    <row r="48" spans="1:30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67"/>
      <c r="V48" s="67"/>
      <c r="W48" s="67"/>
      <c r="X48" s="67"/>
      <c r="Y48" s="67"/>
      <c r="Z48" s="67"/>
      <c r="AA48" s="67"/>
      <c r="AB48" s="67"/>
      <c r="AC48" s="67"/>
      <c r="AD48" s="67"/>
    </row>
    <row r="49" spans="1:30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67"/>
      <c r="V49" s="67"/>
      <c r="W49" s="67"/>
      <c r="X49" s="67"/>
      <c r="Y49" s="67"/>
      <c r="Z49" s="67"/>
      <c r="AA49" s="67"/>
      <c r="AB49" s="67"/>
      <c r="AC49" s="67"/>
      <c r="AD49" s="67"/>
    </row>
    <row r="50" spans="1:30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67"/>
      <c r="V50" s="67"/>
      <c r="W50" s="67"/>
      <c r="X50" s="67"/>
      <c r="Y50" s="67"/>
      <c r="Z50" s="67"/>
      <c r="AA50" s="67"/>
      <c r="AB50" s="67"/>
      <c r="AC50" s="67"/>
      <c r="AD50" s="67"/>
    </row>
    <row r="51" spans="1:30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67"/>
      <c r="V51" s="67"/>
      <c r="W51" s="67"/>
      <c r="X51" s="67"/>
      <c r="Y51" s="67"/>
      <c r="Z51" s="67"/>
      <c r="AA51" s="67"/>
      <c r="AB51" s="67"/>
      <c r="AC51" s="67"/>
      <c r="AD51" s="67"/>
    </row>
    <row r="52" spans="1:30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67"/>
      <c r="V52" s="67"/>
      <c r="W52" s="67"/>
      <c r="X52" s="67"/>
      <c r="Y52" s="67"/>
      <c r="Z52" s="67"/>
      <c r="AA52" s="67"/>
      <c r="AB52" s="67"/>
      <c r="AC52" s="67"/>
      <c r="AD52" s="67"/>
    </row>
    <row r="53" spans="1:30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67"/>
      <c r="V53" s="67"/>
      <c r="W53" s="67"/>
      <c r="X53" s="67"/>
      <c r="Y53" s="67"/>
      <c r="Z53" s="67"/>
      <c r="AA53" s="67"/>
      <c r="AB53" s="67"/>
      <c r="AC53" s="67"/>
      <c r="AD53" s="67"/>
    </row>
    <row r="54" spans="1:30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67"/>
      <c r="V54" s="67"/>
      <c r="W54" s="67"/>
      <c r="X54" s="67"/>
      <c r="Y54" s="67"/>
      <c r="Z54" s="67"/>
      <c r="AA54" s="67"/>
      <c r="AB54" s="67"/>
      <c r="AC54" s="67"/>
      <c r="AD54" s="67"/>
    </row>
    <row r="55" spans="1:30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67"/>
      <c r="V55" s="67"/>
      <c r="W55" s="67"/>
      <c r="X55" s="67"/>
      <c r="Y55" s="67"/>
      <c r="Z55" s="67"/>
      <c r="AA55" s="67"/>
      <c r="AB55" s="67"/>
      <c r="AC55" s="67"/>
      <c r="AD55" s="67"/>
    </row>
    <row r="56" spans="1:30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67"/>
      <c r="V56" s="67"/>
      <c r="W56" s="67"/>
      <c r="X56" s="67"/>
      <c r="Y56" s="67"/>
      <c r="Z56" s="67"/>
      <c r="AA56" s="67"/>
      <c r="AB56" s="67"/>
      <c r="AC56" s="67"/>
      <c r="AD56" s="67"/>
    </row>
    <row r="57" spans="1:30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67"/>
      <c r="V57" s="67"/>
      <c r="W57" s="67"/>
      <c r="X57" s="67"/>
      <c r="Y57" s="67"/>
      <c r="Z57" s="67"/>
      <c r="AA57" s="67"/>
      <c r="AB57" s="67"/>
      <c r="AC57" s="67"/>
      <c r="AD57" s="67"/>
    </row>
    <row r="58" spans="1:30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67"/>
      <c r="V58" s="67"/>
      <c r="W58" s="67"/>
      <c r="X58" s="67"/>
      <c r="Y58" s="67"/>
      <c r="Z58" s="67"/>
      <c r="AA58" s="67"/>
      <c r="AB58" s="67"/>
      <c r="AC58" s="67"/>
      <c r="AD58" s="67"/>
    </row>
    <row r="59" spans="1:30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67"/>
      <c r="V59" s="67"/>
      <c r="W59" s="67"/>
      <c r="X59" s="67"/>
      <c r="Y59" s="67"/>
      <c r="Z59" s="67"/>
      <c r="AA59" s="67"/>
      <c r="AB59" s="67"/>
      <c r="AC59" s="67"/>
      <c r="AD59" s="67"/>
    </row>
    <row r="60" spans="1:30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67"/>
      <c r="V60" s="67"/>
      <c r="W60" s="67"/>
      <c r="X60" s="67"/>
      <c r="Y60" s="67"/>
      <c r="Z60" s="67"/>
      <c r="AA60" s="67"/>
      <c r="AB60" s="67"/>
      <c r="AC60" s="67"/>
      <c r="AD60" s="67"/>
    </row>
    <row r="61" spans="1:30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67"/>
      <c r="V61" s="67"/>
      <c r="W61" s="67"/>
      <c r="X61" s="67"/>
      <c r="Y61" s="67"/>
      <c r="Z61" s="67"/>
      <c r="AA61" s="67"/>
      <c r="AB61" s="67"/>
      <c r="AC61" s="67"/>
      <c r="AD61" s="67"/>
    </row>
    <row r="62" spans="1:30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7"/>
      <c r="V62" s="67"/>
      <c r="W62" s="67"/>
      <c r="X62" s="67"/>
      <c r="Y62" s="67"/>
      <c r="Z62" s="67"/>
      <c r="AA62" s="67"/>
      <c r="AB62" s="67"/>
      <c r="AC62" s="67"/>
      <c r="AD62" s="67"/>
    </row>
    <row r="63" spans="1:30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67"/>
      <c r="V63" s="67"/>
      <c r="W63" s="67"/>
      <c r="X63" s="67"/>
      <c r="Y63" s="67"/>
      <c r="Z63" s="67"/>
      <c r="AA63" s="67"/>
      <c r="AB63" s="67"/>
      <c r="AC63" s="67"/>
      <c r="AD63" s="67"/>
    </row>
    <row r="64" spans="1:30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67"/>
      <c r="V64" s="67"/>
      <c r="W64" s="67"/>
      <c r="X64" s="67"/>
      <c r="Y64" s="67"/>
      <c r="Z64" s="67"/>
      <c r="AA64" s="67"/>
      <c r="AB64" s="67"/>
      <c r="AC64" s="67"/>
      <c r="AD64" s="67"/>
    </row>
    <row r="65" spans="1:30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67"/>
      <c r="V65" s="67"/>
      <c r="W65" s="67"/>
      <c r="X65" s="67"/>
      <c r="Y65" s="67"/>
      <c r="Z65" s="67"/>
      <c r="AA65" s="67"/>
      <c r="AB65" s="67"/>
      <c r="AC65" s="67"/>
      <c r="AD65" s="67"/>
    </row>
    <row r="66" spans="1:30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67"/>
      <c r="V66" s="67"/>
      <c r="W66" s="67"/>
      <c r="X66" s="67"/>
      <c r="Y66" s="67"/>
      <c r="Z66" s="67"/>
      <c r="AA66" s="67"/>
      <c r="AB66" s="67"/>
      <c r="AC66" s="67"/>
      <c r="AD66" s="67"/>
    </row>
    <row r="67" spans="1:30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67"/>
      <c r="V67" s="67"/>
      <c r="W67" s="67"/>
      <c r="X67" s="67"/>
      <c r="Y67" s="67"/>
      <c r="Z67" s="67"/>
      <c r="AA67" s="67"/>
      <c r="AB67" s="67"/>
      <c r="AC67" s="67"/>
      <c r="AD67" s="67"/>
    </row>
    <row r="68" spans="1:30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67"/>
      <c r="V68" s="67"/>
      <c r="W68" s="67"/>
      <c r="X68" s="67"/>
      <c r="Y68" s="67"/>
      <c r="Z68" s="67"/>
      <c r="AA68" s="67"/>
      <c r="AB68" s="67"/>
      <c r="AC68" s="67"/>
      <c r="AD68" s="67"/>
    </row>
    <row r="69" spans="1:30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67"/>
      <c r="V69" s="67"/>
      <c r="W69" s="67"/>
      <c r="X69" s="67"/>
      <c r="Y69" s="67"/>
      <c r="Z69" s="67"/>
      <c r="AA69" s="67"/>
      <c r="AB69" s="67"/>
      <c r="AC69" s="67"/>
      <c r="AD69" s="67"/>
    </row>
    <row r="70" spans="1:30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67"/>
      <c r="V70" s="67"/>
      <c r="W70" s="67"/>
      <c r="X70" s="67"/>
      <c r="Y70" s="67"/>
      <c r="Z70" s="67"/>
      <c r="AA70" s="67"/>
      <c r="AB70" s="67"/>
      <c r="AC70" s="67"/>
      <c r="AD70" s="67"/>
    </row>
    <row r="71" spans="1:30"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67"/>
      <c r="V71" s="67"/>
      <c r="W71" s="67"/>
      <c r="X71" s="67"/>
      <c r="Y71" s="67"/>
      <c r="Z71" s="67"/>
      <c r="AA71" s="67"/>
      <c r="AB71" s="67"/>
      <c r="AC71" s="67"/>
      <c r="AD71" s="67"/>
    </row>
    <row r="72" spans="1:30"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67"/>
      <c r="V72" s="67"/>
      <c r="W72" s="67"/>
      <c r="X72" s="67"/>
      <c r="Y72" s="67"/>
      <c r="Z72" s="67"/>
      <c r="AA72" s="67"/>
      <c r="AB72" s="67"/>
      <c r="AC72" s="67"/>
      <c r="AD72" s="67"/>
    </row>
    <row r="73" spans="1:30"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</sheetData>
  <mergeCells count="17">
    <mergeCell ref="M18:N18"/>
    <mergeCell ref="C21:H21"/>
    <mergeCell ref="M13:N13"/>
    <mergeCell ref="M14:N14"/>
    <mergeCell ref="M15:N15"/>
    <mergeCell ref="M16:N16"/>
    <mergeCell ref="M17:N17"/>
    <mergeCell ref="B7:D7"/>
    <mergeCell ref="M7:N7"/>
    <mergeCell ref="B8:D8"/>
    <mergeCell ref="M8:N8"/>
    <mergeCell ref="B12:D12"/>
    <mergeCell ref="D2:N2"/>
    <mergeCell ref="G3:J3"/>
    <mergeCell ref="E4:M4"/>
    <mergeCell ref="B6:E6"/>
    <mergeCell ref="G6:K6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73"/>
  <sheetViews>
    <sheetView zoomScale="90" zoomScaleNormal="90" workbookViewId="0">
      <selection activeCell="O34" sqref="O34"/>
    </sheetView>
  </sheetViews>
  <sheetFormatPr baseColWidth="10" defaultColWidth="10" defaultRowHeight="11.25"/>
  <cols>
    <col min="1" max="1" width="2.25" style="2" customWidth="1"/>
    <col min="2" max="3" width="7.625" style="2" customWidth="1"/>
    <col min="4" max="4" width="7.375" style="2" customWidth="1"/>
    <col min="5" max="5" width="7.625" style="2" customWidth="1"/>
    <col min="6" max="6" width="7.25" style="2" customWidth="1"/>
    <col min="7" max="7" width="7.375" style="2" customWidth="1"/>
    <col min="8" max="8" width="7.625" style="2" customWidth="1"/>
    <col min="9" max="9" width="5.25" style="2" customWidth="1"/>
    <col min="10" max="10" width="7.125" style="2" customWidth="1"/>
    <col min="11" max="11" width="7.25" style="2" customWidth="1"/>
    <col min="12" max="12" width="2.125" style="2" customWidth="1"/>
    <col min="13" max="13" width="6.125" style="2" customWidth="1"/>
    <col min="14" max="14" width="7.875" style="2" customWidth="1"/>
    <col min="15" max="15" width="5.25" style="2" customWidth="1"/>
    <col min="16" max="16" width="4.125" style="2" customWidth="1"/>
    <col min="17" max="17" width="7.25" style="2" customWidth="1"/>
    <col min="18" max="18" width="10" style="2" customWidth="1"/>
    <col min="19" max="16384" width="10" style="2"/>
  </cols>
  <sheetData>
    <row r="1" spans="1:20" ht="7.5" customHeight="1">
      <c r="A1" s="37"/>
      <c r="B1" s="37"/>
      <c r="C1" s="37"/>
      <c r="D1" s="37"/>
      <c r="E1" s="37"/>
      <c r="F1" s="37"/>
      <c r="G1" s="40"/>
      <c r="H1" s="40"/>
      <c r="I1" s="40"/>
      <c r="J1" s="40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9.25" customHeight="1">
      <c r="A2" s="38"/>
      <c r="B2" s="38"/>
      <c r="C2" s="38"/>
      <c r="D2" s="83" t="s">
        <v>0</v>
      </c>
      <c r="E2" s="84"/>
      <c r="F2" s="84"/>
      <c r="G2" s="84"/>
      <c r="H2" s="84"/>
      <c r="I2" s="84"/>
      <c r="J2" s="84"/>
      <c r="K2" s="84"/>
      <c r="L2" s="84"/>
      <c r="M2" s="84"/>
      <c r="N2" s="85"/>
      <c r="O2" s="38"/>
      <c r="P2" s="38"/>
      <c r="Q2" s="38"/>
      <c r="R2" s="38"/>
      <c r="S2" s="38"/>
      <c r="T2" s="38"/>
    </row>
    <row r="3" spans="1:20" ht="16.5" customHeight="1">
      <c r="A3" s="39"/>
      <c r="B3" s="39"/>
      <c r="C3" s="39"/>
      <c r="D3" s="39"/>
      <c r="E3" s="41"/>
      <c r="F3" s="41"/>
      <c r="G3" s="86" t="s">
        <v>1</v>
      </c>
      <c r="H3" s="87"/>
      <c r="I3" s="87"/>
      <c r="J3" s="88"/>
      <c r="K3" s="41"/>
      <c r="L3" s="41"/>
      <c r="M3" s="41"/>
      <c r="N3" s="38"/>
      <c r="O3" s="38"/>
      <c r="P3" s="38"/>
      <c r="Q3" s="38"/>
      <c r="R3" s="38"/>
      <c r="S3" s="38"/>
      <c r="T3" s="38"/>
    </row>
    <row r="4" spans="1:20" ht="21.75" customHeight="1">
      <c r="A4" s="38"/>
      <c r="B4" s="38"/>
      <c r="C4" s="38"/>
      <c r="D4" s="38"/>
      <c r="E4" s="89" t="s">
        <v>2</v>
      </c>
      <c r="F4" s="90"/>
      <c r="G4" s="90"/>
      <c r="H4" s="90"/>
      <c r="I4" s="90"/>
      <c r="J4" s="90"/>
      <c r="K4" s="90"/>
      <c r="L4" s="90"/>
      <c r="M4" s="91"/>
      <c r="N4" s="38"/>
      <c r="O4" s="38"/>
      <c r="P4" s="38"/>
      <c r="Q4" s="38"/>
      <c r="R4" s="38"/>
      <c r="S4" s="38"/>
      <c r="T4" s="38"/>
    </row>
    <row r="5" spans="1:20" ht="18" customHeight="1">
      <c r="A5" s="38"/>
      <c r="B5" s="38"/>
      <c r="C5" s="38"/>
      <c r="D5" s="42"/>
      <c r="E5" s="42"/>
      <c r="F5" s="4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14.25" customHeight="1">
      <c r="A6" s="38"/>
      <c r="B6" s="92" t="s">
        <v>3</v>
      </c>
      <c r="C6" s="93"/>
      <c r="D6" s="93"/>
      <c r="E6" s="94"/>
      <c r="F6" s="42"/>
      <c r="G6" s="92" t="s">
        <v>4</v>
      </c>
      <c r="H6" s="93"/>
      <c r="I6" s="93"/>
      <c r="J6" s="93"/>
      <c r="K6" s="94"/>
      <c r="L6" s="38"/>
      <c r="M6" s="38"/>
      <c r="N6" s="38"/>
      <c r="O6" s="38"/>
      <c r="P6" s="38"/>
      <c r="Q6" s="38"/>
      <c r="R6" s="38"/>
      <c r="S6" s="38"/>
      <c r="T6" s="38"/>
    </row>
    <row r="7" spans="1:20" ht="13.5" customHeight="1">
      <c r="A7" s="38"/>
      <c r="B7" s="95" t="s">
        <v>5</v>
      </c>
      <c r="C7" s="96"/>
      <c r="D7" s="97"/>
      <c r="E7" s="8">
        <v>180</v>
      </c>
      <c r="F7" s="38"/>
      <c r="G7" s="29" t="s">
        <v>6</v>
      </c>
      <c r="H7" s="30"/>
      <c r="I7" s="30"/>
      <c r="J7" s="30"/>
      <c r="K7" s="31">
        <v>14000</v>
      </c>
      <c r="L7" s="38"/>
      <c r="M7" s="98" t="s">
        <v>7</v>
      </c>
      <c r="N7" s="99"/>
      <c r="O7" s="38"/>
      <c r="P7" s="38"/>
      <c r="Q7" s="38"/>
      <c r="R7" s="38"/>
      <c r="S7" s="38"/>
      <c r="T7" s="38"/>
    </row>
    <row r="8" spans="1:20" ht="13.5" customHeight="1">
      <c r="A8" s="38"/>
      <c r="B8" s="100" t="s">
        <v>8</v>
      </c>
      <c r="C8" s="101"/>
      <c r="D8" s="102"/>
      <c r="E8" s="9">
        <v>55</v>
      </c>
      <c r="F8" s="38"/>
      <c r="G8" s="4" t="s">
        <v>10</v>
      </c>
      <c r="H8" s="3"/>
      <c r="I8" s="3"/>
      <c r="J8" s="3"/>
      <c r="K8" s="35">
        <f>K10*K11</f>
        <v>5.9940299999999995</v>
      </c>
      <c r="L8" s="38"/>
      <c r="M8" s="103" t="s">
        <v>9</v>
      </c>
      <c r="N8" s="104"/>
      <c r="O8" s="38"/>
      <c r="P8" s="38"/>
      <c r="Q8" s="38"/>
      <c r="R8" s="38"/>
      <c r="S8" s="38"/>
      <c r="T8" s="38"/>
    </row>
    <row r="9" spans="1:20" ht="13.5" customHeight="1">
      <c r="A9" s="38"/>
      <c r="B9" s="55"/>
      <c r="C9" s="56"/>
      <c r="D9" s="57"/>
      <c r="E9" s="58"/>
      <c r="F9" s="38"/>
      <c r="G9" s="4" t="s">
        <v>10</v>
      </c>
      <c r="H9" s="3"/>
      <c r="I9" s="3"/>
      <c r="J9" s="3"/>
      <c r="K9" s="35">
        <f>K10*K11</f>
        <v>5.9940299999999995</v>
      </c>
      <c r="L9" s="38"/>
      <c r="M9" s="53"/>
      <c r="N9" s="54"/>
      <c r="O9" s="38"/>
      <c r="P9" s="38"/>
      <c r="Q9" s="38"/>
      <c r="R9" s="38"/>
      <c r="S9" s="38"/>
      <c r="T9" s="38"/>
    </row>
    <row r="10" spans="1:20" ht="13.5" customHeight="1">
      <c r="A10" s="38"/>
      <c r="B10" s="55"/>
      <c r="C10" s="56"/>
      <c r="D10" s="57"/>
      <c r="E10" s="58"/>
      <c r="F10" s="38"/>
      <c r="G10" s="4" t="s">
        <v>11</v>
      </c>
      <c r="H10" s="69"/>
      <c r="I10" s="69"/>
      <c r="J10" s="70"/>
      <c r="K10" s="71">
        <v>1.9550000000000001</v>
      </c>
      <c r="L10" s="38"/>
      <c r="M10" s="53"/>
      <c r="N10" s="54"/>
      <c r="O10" s="38"/>
      <c r="P10" s="38"/>
      <c r="Q10" s="38"/>
      <c r="R10" s="38"/>
      <c r="S10" s="38"/>
      <c r="T10" s="38"/>
    </row>
    <row r="11" spans="1:20" ht="13.5" customHeight="1">
      <c r="A11" s="38"/>
      <c r="B11" s="55"/>
      <c r="C11" s="56"/>
      <c r="D11" s="57"/>
      <c r="E11" s="58"/>
      <c r="F11" s="38"/>
      <c r="G11" s="68" t="s">
        <v>12</v>
      </c>
      <c r="H11" s="69"/>
      <c r="I11" s="69"/>
      <c r="J11" s="70"/>
      <c r="K11" s="71">
        <v>3.0659999999999998</v>
      </c>
      <c r="L11" s="38"/>
      <c r="M11" s="53"/>
      <c r="N11" s="54"/>
      <c r="O11" s="38"/>
      <c r="P11" s="38"/>
      <c r="Q11" s="38"/>
      <c r="R11" s="38"/>
      <c r="S11" s="38"/>
      <c r="T11" s="38"/>
    </row>
    <row r="12" spans="1:20" ht="13.5" customHeight="1">
      <c r="A12" s="38"/>
      <c r="B12" s="105" t="s">
        <v>13</v>
      </c>
      <c r="C12" s="106"/>
      <c r="D12" s="107"/>
      <c r="E12" s="10">
        <v>17</v>
      </c>
      <c r="F12" s="38"/>
      <c r="G12" s="32" t="s">
        <v>14</v>
      </c>
      <c r="H12" s="33"/>
      <c r="I12" s="34"/>
      <c r="J12" s="36"/>
      <c r="K12" s="36"/>
      <c r="L12" s="38"/>
      <c r="M12" s="51"/>
      <c r="N12" s="52"/>
      <c r="O12" s="38"/>
      <c r="P12" s="38"/>
      <c r="Q12" s="38"/>
      <c r="R12" s="38"/>
      <c r="S12" s="38"/>
      <c r="T12" s="38"/>
    </row>
    <row r="13" spans="1:20">
      <c r="A13" s="38"/>
      <c r="B13" s="44"/>
      <c r="C13" s="38"/>
      <c r="D13" s="38"/>
      <c r="E13" s="38"/>
      <c r="F13" s="38"/>
      <c r="G13" s="38"/>
      <c r="H13" s="38"/>
      <c r="I13" s="45"/>
      <c r="J13" s="6" t="s">
        <v>15</v>
      </c>
      <c r="K13" s="11">
        <v>2.8460000000000001</v>
      </c>
      <c r="L13" s="38"/>
      <c r="M13" s="113">
        <f>(K7/(K8*K13))*((E12*2.54)+2*E7*E8/1000)*3.141592654*0.0006</f>
        <v>97.426703269151275</v>
      </c>
      <c r="N13" s="114"/>
      <c r="O13" s="38"/>
      <c r="P13" s="38"/>
      <c r="Q13" s="38"/>
      <c r="R13" s="38"/>
      <c r="S13" s="38"/>
      <c r="T13" s="38"/>
    </row>
    <row r="14" spans="1:20">
      <c r="A14" s="38"/>
      <c r="B14" s="4" t="s">
        <v>16</v>
      </c>
      <c r="C14" s="3"/>
      <c r="D14" s="3"/>
      <c r="E14" s="1">
        <f>(E12*2.54+2*E7/10*E8/100)*3.141592654</f>
        <v>197.85750534892003</v>
      </c>
      <c r="F14" s="38"/>
      <c r="G14" s="38"/>
      <c r="H14" s="38"/>
      <c r="I14" s="45"/>
      <c r="J14" s="5" t="s">
        <v>17</v>
      </c>
      <c r="K14" s="12">
        <v>1.9470000000000001</v>
      </c>
      <c r="L14" s="38"/>
      <c r="M14" s="113">
        <f>K7/(K8*K14)*(E12*2.54+2*E7*E8/1000)*3.141592654*0.0006</f>
        <v>142.41211993015125</v>
      </c>
      <c r="N14" s="114"/>
      <c r="O14" s="38"/>
      <c r="P14" s="38"/>
      <c r="Q14" s="38"/>
      <c r="R14" s="38"/>
      <c r="S14" s="38"/>
      <c r="T14" s="38"/>
    </row>
    <row r="15" spans="1:20">
      <c r="A15" s="38"/>
      <c r="B15" s="38"/>
      <c r="C15" s="38"/>
      <c r="D15" s="38"/>
      <c r="E15" s="38"/>
      <c r="F15" s="38"/>
      <c r="G15" s="38"/>
      <c r="H15" s="38"/>
      <c r="I15" s="45"/>
      <c r="J15" s="5" t="s">
        <v>18</v>
      </c>
      <c r="K15" s="12">
        <v>1.556</v>
      </c>
      <c r="L15" s="38"/>
      <c r="M15" s="113">
        <f>(K7/(K8*K15))*((E12*2.54)+2*E7*E8/1000)*3.141592654*0.0006</f>
        <v>178.19819891002862</v>
      </c>
      <c r="N15" s="114"/>
      <c r="O15" s="38"/>
      <c r="P15" s="38"/>
      <c r="Q15" s="38"/>
      <c r="R15" s="38"/>
      <c r="S15" s="38"/>
      <c r="T15" s="38"/>
    </row>
    <row r="16" spans="1:20">
      <c r="A16" s="38"/>
      <c r="B16" s="44"/>
      <c r="C16" s="38"/>
      <c r="D16" s="38"/>
      <c r="E16" s="38"/>
      <c r="F16" s="38"/>
      <c r="G16" s="38"/>
      <c r="H16" s="38"/>
      <c r="I16" s="45"/>
      <c r="J16" s="5" t="s">
        <v>19</v>
      </c>
      <c r="K16" s="12">
        <v>1.333</v>
      </c>
      <c r="L16" s="38"/>
      <c r="M16" s="113">
        <f>(K7/(K8*K16))*((E12*2.54)+2*E7*E8/1000)*3.141592654*0.0006</f>
        <v>208.00930045311668</v>
      </c>
      <c r="N16" s="114"/>
      <c r="O16" s="38"/>
      <c r="P16" s="38"/>
      <c r="Q16" s="38"/>
      <c r="R16" s="38"/>
      <c r="S16" s="38"/>
      <c r="T16" s="38"/>
    </row>
    <row r="17" spans="1:30">
      <c r="A17" s="43"/>
      <c r="B17" s="44"/>
      <c r="C17" s="38"/>
      <c r="D17" s="38"/>
      <c r="E17" s="38"/>
      <c r="F17" s="38"/>
      <c r="G17" s="38"/>
      <c r="H17" s="38"/>
      <c r="I17" s="45"/>
      <c r="J17" s="5" t="s">
        <v>20</v>
      </c>
      <c r="K17" s="12">
        <v>1.19</v>
      </c>
      <c r="L17" s="38"/>
      <c r="M17" s="113">
        <f>(K7/(K8*K17))*((E12*2.54)+2*E7*E8/1000)*3.141592654*0.0006</f>
        <v>233.00537605378531</v>
      </c>
      <c r="N17" s="114"/>
      <c r="O17" s="38"/>
      <c r="P17" s="38"/>
      <c r="Q17" s="38"/>
      <c r="R17" s="38"/>
      <c r="S17" s="38"/>
      <c r="T17" s="38"/>
    </row>
    <row r="18" spans="1:30">
      <c r="A18" s="38"/>
      <c r="B18" s="44"/>
      <c r="C18" s="38"/>
      <c r="D18" s="38"/>
      <c r="E18" s="38"/>
      <c r="F18" s="38"/>
      <c r="G18" s="38"/>
      <c r="H18" s="38"/>
      <c r="I18" s="38"/>
      <c r="J18" s="7" t="s">
        <v>21</v>
      </c>
      <c r="K18" s="13">
        <v>1.083</v>
      </c>
      <c r="L18" s="38"/>
      <c r="M18" s="108">
        <f>(K7/(K8*K18))*((E12*2.54)+2*E7*E8/1000)*3.141592654*0.0006</f>
        <v>256.02622114866529</v>
      </c>
      <c r="N18" s="109"/>
      <c r="O18" s="38"/>
      <c r="P18" s="38"/>
      <c r="Q18" s="38"/>
      <c r="R18" s="38"/>
      <c r="S18" s="38"/>
      <c r="T18" s="38"/>
    </row>
    <row r="19" spans="1:30" ht="5.25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30" ht="12" customHeight="1">
      <c r="A20" s="38"/>
      <c r="B20" s="21" t="s">
        <v>22</v>
      </c>
      <c r="C20" s="18">
        <v>1</v>
      </c>
      <c r="D20" s="16">
        <v>2</v>
      </c>
      <c r="E20" s="16">
        <v>3</v>
      </c>
      <c r="F20" s="16">
        <v>4</v>
      </c>
      <c r="G20" s="16">
        <v>5</v>
      </c>
      <c r="H20" s="17">
        <v>6</v>
      </c>
      <c r="I20" s="38"/>
      <c r="J20" s="46"/>
      <c r="K20" s="47"/>
      <c r="L20" s="38"/>
      <c r="M20" s="48"/>
      <c r="N20" s="38"/>
      <c r="O20" s="38"/>
      <c r="P20" s="38"/>
      <c r="Q20" s="38"/>
      <c r="R20" s="38"/>
      <c r="S20" s="38"/>
      <c r="T20" s="38"/>
      <c r="U20" s="67"/>
      <c r="V20" s="67"/>
      <c r="W20" s="67"/>
      <c r="X20" s="67"/>
      <c r="Y20" s="67"/>
      <c r="Z20" s="67"/>
      <c r="AA20" s="67"/>
      <c r="AB20" s="67"/>
      <c r="AC20" s="67"/>
      <c r="AD20" s="67"/>
    </row>
    <row r="21" spans="1:30" ht="12" customHeight="1">
      <c r="A21" s="38"/>
      <c r="B21" s="22" t="s">
        <v>23</v>
      </c>
      <c r="C21" s="110" t="s">
        <v>24</v>
      </c>
      <c r="D21" s="111"/>
      <c r="E21" s="111"/>
      <c r="F21" s="111"/>
      <c r="G21" s="111"/>
      <c r="H21" s="112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67"/>
      <c r="V21" s="67"/>
      <c r="W21" s="67"/>
      <c r="X21" s="67"/>
      <c r="Y21" s="67"/>
      <c r="Z21" s="67"/>
      <c r="AA21" s="67"/>
      <c r="AB21" s="67"/>
      <c r="AC21" s="67"/>
      <c r="AD21" s="67"/>
    </row>
    <row r="22" spans="1:30" ht="12" customHeight="1">
      <c r="A22" s="38"/>
      <c r="B22" s="24">
        <v>1000</v>
      </c>
      <c r="C22" s="59">
        <f t="shared" ref="C22:C38" si="0">($B22/($K$8*$K$13))*(($E$12*2.54)+2*$E$7*$E$8/1000)*3.141592654*0.0006</f>
        <v>6.9590502335108058</v>
      </c>
      <c r="D22" s="60">
        <f t="shared" ref="D22:D38" si="1">($B22/($K$8*$K$14))*(($E$12*2.54)+2*$E$7*$E$8/1000)*3.141592654*0.0006</f>
        <v>10.17229428072509</v>
      </c>
      <c r="E22" s="60">
        <f t="shared" ref="E22:E38" si="2">($B22/($K$8*$K$15))*(($E$12*2.54)+2*$E$7*$E$8/1000)*3.141592654*0.0006</f>
        <v>12.728442779287757</v>
      </c>
      <c r="F22" s="60">
        <f t="shared" ref="F22:F38" si="3">($B22/($K$8*$K$16))*(($E$12*2.54)+2*$E$7*$E$8/1000)*3.141592654*0.0006</f>
        <v>14.857807175222618</v>
      </c>
      <c r="G22" s="60">
        <f t="shared" ref="G22:G38" si="4">($B22/($K$9*$K$17))*(($E$12*2.54)+2*$E$7*$E$8/1000)*3.141592654*0.0006</f>
        <v>16.643241146698951</v>
      </c>
      <c r="H22" s="61">
        <f t="shared" ref="H22:H38" si="5">($B22/($K$9*$K$18))*(($E$12*2.54)+2*$E$7*$E$8/1000)*3.141592654*0.0006</f>
        <v>18.287587224904662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67"/>
      <c r="V22" s="67"/>
      <c r="W22" s="67"/>
      <c r="X22" s="67"/>
      <c r="Y22" s="67"/>
      <c r="Z22" s="67"/>
      <c r="AA22" s="67"/>
      <c r="AB22" s="67"/>
      <c r="AC22" s="67"/>
      <c r="AD22" s="67"/>
    </row>
    <row r="23" spans="1:30" ht="12" customHeight="1">
      <c r="A23" s="38"/>
      <c r="B23" s="24">
        <v>2000</v>
      </c>
      <c r="C23" s="62">
        <f t="shared" si="0"/>
        <v>13.918100467021612</v>
      </c>
      <c r="D23" s="63">
        <f t="shared" si="1"/>
        <v>20.34458856145018</v>
      </c>
      <c r="E23" s="63">
        <f t="shared" si="2"/>
        <v>25.456885558575514</v>
      </c>
      <c r="F23" s="63">
        <f t="shared" si="3"/>
        <v>29.715614350445236</v>
      </c>
      <c r="G23" s="60">
        <f t="shared" si="4"/>
        <v>33.286482293397903</v>
      </c>
      <c r="H23" s="61">
        <f t="shared" si="5"/>
        <v>36.575174449809325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67"/>
      <c r="V23" s="67"/>
      <c r="W23" s="67"/>
      <c r="X23" s="67"/>
      <c r="Y23" s="67"/>
      <c r="Z23" s="67"/>
      <c r="AA23" s="67"/>
      <c r="AB23" s="67"/>
      <c r="AC23" s="67"/>
      <c r="AD23" s="67"/>
    </row>
    <row r="24" spans="1:30" ht="12" customHeight="1">
      <c r="A24" s="38"/>
      <c r="B24" s="24">
        <v>3000</v>
      </c>
      <c r="C24" s="62">
        <f t="shared" si="0"/>
        <v>20.877150700532411</v>
      </c>
      <c r="D24" s="63">
        <f t="shared" si="1"/>
        <v>30.516882842175267</v>
      </c>
      <c r="E24" s="63">
        <f t="shared" si="2"/>
        <v>38.185328337863268</v>
      </c>
      <c r="F24" s="63">
        <f t="shared" si="3"/>
        <v>44.573421525667861</v>
      </c>
      <c r="G24" s="60">
        <f t="shared" si="4"/>
        <v>49.929723440096851</v>
      </c>
      <c r="H24" s="61">
        <f t="shared" si="5"/>
        <v>54.862761674713994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67"/>
      <c r="V24" s="67"/>
      <c r="W24" s="67"/>
      <c r="X24" s="67"/>
      <c r="Y24" s="67"/>
      <c r="Z24" s="67"/>
      <c r="AA24" s="67"/>
      <c r="AB24" s="67"/>
      <c r="AC24" s="67"/>
      <c r="AD24" s="67"/>
    </row>
    <row r="25" spans="1:30" ht="12" customHeight="1">
      <c r="A25" s="38"/>
      <c r="B25" s="24">
        <v>4000</v>
      </c>
      <c r="C25" s="62">
        <f t="shared" si="0"/>
        <v>27.836200934043223</v>
      </c>
      <c r="D25" s="63">
        <f t="shared" si="1"/>
        <v>40.689177122900361</v>
      </c>
      <c r="E25" s="63">
        <f t="shared" si="2"/>
        <v>50.913771117151029</v>
      </c>
      <c r="F25" s="63">
        <f t="shared" si="3"/>
        <v>59.431228700890472</v>
      </c>
      <c r="G25" s="60">
        <f t="shared" si="4"/>
        <v>66.572964586795806</v>
      </c>
      <c r="H25" s="61">
        <f t="shared" si="5"/>
        <v>73.150348899618649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67"/>
      <c r="V25" s="67"/>
      <c r="W25" s="67"/>
      <c r="X25" s="67"/>
      <c r="Y25" s="67"/>
      <c r="Z25" s="67"/>
      <c r="AA25" s="67"/>
      <c r="AB25" s="67"/>
      <c r="AC25" s="67"/>
      <c r="AD25" s="67"/>
    </row>
    <row r="26" spans="1:30" ht="12" customHeight="1">
      <c r="A26" s="38"/>
      <c r="B26" s="24">
        <v>5000</v>
      </c>
      <c r="C26" s="62">
        <f t="shared" si="0"/>
        <v>34.795251167554021</v>
      </c>
      <c r="D26" s="63">
        <f t="shared" si="1"/>
        <v>50.861471403625451</v>
      </c>
      <c r="E26" s="63">
        <f t="shared" si="2"/>
        <v>63.64221389643879</v>
      </c>
      <c r="F26" s="63">
        <f t="shared" si="3"/>
        <v>74.289035876113104</v>
      </c>
      <c r="G26" s="60">
        <f t="shared" si="4"/>
        <v>83.216205733494746</v>
      </c>
      <c r="H26" s="61">
        <f t="shared" si="5"/>
        <v>91.437936124523318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67"/>
      <c r="V26" s="67"/>
      <c r="W26" s="67"/>
      <c r="X26" s="67"/>
      <c r="Y26" s="67"/>
      <c r="Z26" s="67"/>
      <c r="AA26" s="67"/>
      <c r="AB26" s="67"/>
      <c r="AC26" s="67"/>
      <c r="AD26" s="67"/>
    </row>
    <row r="27" spans="1:30" ht="12" customHeight="1">
      <c r="A27" s="38"/>
      <c r="B27" s="24">
        <v>6000</v>
      </c>
      <c r="C27" s="62">
        <f t="shared" si="0"/>
        <v>41.754301401064822</v>
      </c>
      <c r="D27" s="63">
        <f t="shared" si="1"/>
        <v>61.033765684350534</v>
      </c>
      <c r="E27" s="63">
        <f t="shared" si="2"/>
        <v>76.370656675726536</v>
      </c>
      <c r="F27" s="63">
        <f t="shared" si="3"/>
        <v>89.146843051335722</v>
      </c>
      <c r="G27" s="60">
        <f t="shared" si="4"/>
        <v>99.859446880193701</v>
      </c>
      <c r="H27" s="61">
        <f t="shared" si="5"/>
        <v>109.72552334942799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67"/>
      <c r="V27" s="67"/>
      <c r="W27" s="67"/>
      <c r="X27" s="67"/>
      <c r="Y27" s="67"/>
      <c r="Z27" s="67"/>
      <c r="AA27" s="67"/>
      <c r="AB27" s="67"/>
      <c r="AC27" s="67"/>
      <c r="AD27" s="67"/>
    </row>
    <row r="28" spans="1:30" ht="12" customHeight="1">
      <c r="A28" s="50"/>
      <c r="B28" s="24">
        <v>7000</v>
      </c>
      <c r="C28" s="62">
        <f t="shared" si="0"/>
        <v>48.713351634575638</v>
      </c>
      <c r="D28" s="63">
        <f t="shared" si="1"/>
        <v>71.206059965075625</v>
      </c>
      <c r="E28" s="63">
        <f t="shared" si="2"/>
        <v>89.099099455014311</v>
      </c>
      <c r="F28" s="63">
        <f t="shared" si="3"/>
        <v>104.00465022655834</v>
      </c>
      <c r="G28" s="60">
        <f t="shared" si="4"/>
        <v>116.50268802689266</v>
      </c>
      <c r="H28" s="61">
        <f t="shared" si="5"/>
        <v>128.01311057433264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67"/>
      <c r="V28" s="67"/>
      <c r="W28" s="67"/>
      <c r="X28" s="67"/>
      <c r="Y28" s="67"/>
      <c r="Z28" s="67"/>
      <c r="AA28" s="67"/>
      <c r="AB28" s="67"/>
      <c r="AC28" s="67"/>
      <c r="AD28" s="67"/>
    </row>
    <row r="29" spans="1:30" ht="12" customHeight="1">
      <c r="A29" s="38"/>
      <c r="B29" s="24">
        <v>8000</v>
      </c>
      <c r="C29" s="62">
        <f t="shared" si="0"/>
        <v>55.672401868086446</v>
      </c>
      <c r="D29" s="63">
        <f t="shared" si="1"/>
        <v>81.378354245800722</v>
      </c>
      <c r="E29" s="63">
        <f t="shared" si="2"/>
        <v>101.82754223430206</v>
      </c>
      <c r="F29" s="63">
        <f t="shared" si="3"/>
        <v>118.86245740178094</v>
      </c>
      <c r="G29" s="60">
        <f t="shared" si="4"/>
        <v>133.14592917359161</v>
      </c>
      <c r="H29" s="61">
        <f t="shared" si="5"/>
        <v>146.3006977992373</v>
      </c>
      <c r="I29" s="49"/>
      <c r="J29" s="38"/>
      <c r="K29" s="38"/>
      <c r="L29" s="49"/>
      <c r="M29" s="38"/>
      <c r="N29" s="38"/>
      <c r="O29" s="49"/>
      <c r="P29" s="38"/>
      <c r="Q29" s="38"/>
      <c r="R29" s="38"/>
      <c r="S29" s="38"/>
      <c r="T29" s="38"/>
      <c r="U29" s="67"/>
      <c r="V29" s="67"/>
      <c r="W29" s="67"/>
      <c r="X29" s="67"/>
      <c r="Y29" s="67"/>
      <c r="Z29" s="67"/>
      <c r="AA29" s="67"/>
      <c r="AB29" s="67"/>
      <c r="AC29" s="67"/>
      <c r="AD29" s="67"/>
    </row>
    <row r="30" spans="1:30" ht="12" customHeight="1">
      <c r="A30" s="38"/>
      <c r="B30" s="24">
        <v>9000</v>
      </c>
      <c r="C30" s="62">
        <f t="shared" si="0"/>
        <v>62.63145210159724</v>
      </c>
      <c r="D30" s="63">
        <f t="shared" si="1"/>
        <v>91.550648526525805</v>
      </c>
      <c r="E30" s="63">
        <f t="shared" si="2"/>
        <v>114.55598501358982</v>
      </c>
      <c r="F30" s="63">
        <f t="shared" si="3"/>
        <v>133.72026457700358</v>
      </c>
      <c r="G30" s="60">
        <f t="shared" si="4"/>
        <v>149.78917032029057</v>
      </c>
      <c r="H30" s="61">
        <f t="shared" si="5"/>
        <v>164.58828502414198</v>
      </c>
      <c r="I30" s="49"/>
      <c r="J30" s="38"/>
      <c r="K30" s="38"/>
      <c r="L30" s="49"/>
      <c r="M30" s="38"/>
      <c r="N30" s="38"/>
      <c r="O30" s="49"/>
      <c r="P30" s="38"/>
      <c r="Q30" s="38"/>
      <c r="R30" s="38"/>
      <c r="S30" s="38"/>
      <c r="T30" s="38"/>
      <c r="U30" s="67"/>
      <c r="V30" s="67"/>
      <c r="W30" s="67"/>
      <c r="X30" s="67"/>
      <c r="Y30" s="67"/>
      <c r="Z30" s="67"/>
      <c r="AA30" s="67"/>
      <c r="AB30" s="67"/>
      <c r="AC30" s="67"/>
      <c r="AD30" s="67"/>
    </row>
    <row r="31" spans="1:30" ht="12" customHeight="1">
      <c r="A31" s="38"/>
      <c r="B31" s="24">
        <v>10000</v>
      </c>
      <c r="C31" s="62">
        <f t="shared" si="0"/>
        <v>69.590502335108042</v>
      </c>
      <c r="D31" s="63">
        <f t="shared" si="1"/>
        <v>101.7229428072509</v>
      </c>
      <c r="E31" s="63">
        <f t="shared" si="2"/>
        <v>127.28442779287758</v>
      </c>
      <c r="F31" s="63">
        <f t="shared" si="3"/>
        <v>148.57807175222621</v>
      </c>
      <c r="G31" s="60">
        <f t="shared" si="4"/>
        <v>166.43241146698949</v>
      </c>
      <c r="H31" s="61">
        <f t="shared" si="5"/>
        <v>182.87587224904664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67"/>
      <c r="V31" s="67"/>
      <c r="W31" s="67"/>
      <c r="X31" s="67"/>
      <c r="Y31" s="67"/>
      <c r="Z31" s="67"/>
      <c r="AA31" s="67"/>
      <c r="AB31" s="67"/>
      <c r="AC31" s="67"/>
      <c r="AD31" s="67"/>
    </row>
    <row r="32" spans="1:30" ht="12" customHeight="1">
      <c r="A32" s="38"/>
      <c r="B32" s="24">
        <v>11000</v>
      </c>
      <c r="C32" s="64">
        <f t="shared" si="0"/>
        <v>76.54955256861885</v>
      </c>
      <c r="D32" s="63">
        <f t="shared" si="1"/>
        <v>111.895237087976</v>
      </c>
      <c r="E32" s="63">
        <f t="shared" si="2"/>
        <v>140.01287057216533</v>
      </c>
      <c r="F32" s="63">
        <f t="shared" si="3"/>
        <v>163.43587892744881</v>
      </c>
      <c r="G32" s="60">
        <f t="shared" si="4"/>
        <v>183.07565261368848</v>
      </c>
      <c r="H32" s="61">
        <f t="shared" si="5"/>
        <v>201.16345947395129</v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67"/>
      <c r="V32" s="67"/>
      <c r="W32" s="67"/>
      <c r="X32" s="67"/>
      <c r="Y32" s="67"/>
      <c r="Z32" s="67"/>
      <c r="AA32" s="67"/>
      <c r="AB32" s="67"/>
      <c r="AC32" s="67"/>
      <c r="AD32" s="67"/>
    </row>
    <row r="33" spans="1:30" ht="12" customHeight="1">
      <c r="A33" s="38"/>
      <c r="B33" s="25">
        <v>12000</v>
      </c>
      <c r="C33" s="64">
        <f t="shared" si="0"/>
        <v>83.508602802129644</v>
      </c>
      <c r="D33" s="63">
        <f t="shared" si="1"/>
        <v>122.06753136870107</v>
      </c>
      <c r="E33" s="63">
        <f t="shared" si="2"/>
        <v>152.74131335145307</v>
      </c>
      <c r="F33" s="63">
        <f t="shared" si="3"/>
        <v>178.29368610267144</v>
      </c>
      <c r="G33" s="60">
        <f t="shared" si="4"/>
        <v>199.7188937603874</v>
      </c>
      <c r="H33" s="61">
        <f t="shared" si="5"/>
        <v>219.45104669885598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67"/>
      <c r="V33" s="67"/>
      <c r="W33" s="67"/>
      <c r="X33" s="67"/>
      <c r="Y33" s="67"/>
      <c r="Z33" s="67"/>
      <c r="AA33" s="67"/>
      <c r="AB33" s="67"/>
      <c r="AC33" s="67"/>
      <c r="AD33" s="67"/>
    </row>
    <row r="34" spans="1:30" ht="12" customHeight="1">
      <c r="A34" s="38"/>
      <c r="B34" s="25">
        <v>13000</v>
      </c>
      <c r="C34" s="64">
        <f t="shared" si="0"/>
        <v>90.467653035640453</v>
      </c>
      <c r="D34" s="63">
        <f t="shared" si="1"/>
        <v>132.23982564942617</v>
      </c>
      <c r="E34" s="63">
        <f t="shared" si="2"/>
        <v>165.46975613074082</v>
      </c>
      <c r="F34" s="63">
        <f t="shared" si="3"/>
        <v>193.15149327789408</v>
      </c>
      <c r="G34" s="60">
        <f t="shared" si="4"/>
        <v>216.36213490708639</v>
      </c>
      <c r="H34" s="61">
        <f t="shared" si="5"/>
        <v>237.73863392376063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67"/>
      <c r="V34" s="67"/>
      <c r="W34" s="67"/>
      <c r="X34" s="67"/>
      <c r="Y34" s="67"/>
      <c r="Z34" s="67"/>
      <c r="AA34" s="67"/>
      <c r="AB34" s="67"/>
      <c r="AC34" s="67"/>
      <c r="AD34" s="67"/>
    </row>
    <row r="35" spans="1:30" ht="12" customHeight="1">
      <c r="A35" s="38"/>
      <c r="B35" s="25">
        <v>14000</v>
      </c>
      <c r="C35" s="64">
        <f t="shared" si="0"/>
        <v>97.426703269151275</v>
      </c>
      <c r="D35" s="63">
        <f t="shared" si="1"/>
        <v>142.41211993015125</v>
      </c>
      <c r="E35" s="63">
        <f t="shared" si="2"/>
        <v>178.19819891002862</v>
      </c>
      <c r="F35" s="63">
        <f t="shared" si="3"/>
        <v>208.00930045311668</v>
      </c>
      <c r="G35" s="60">
        <f t="shared" si="4"/>
        <v>233.00537605378531</v>
      </c>
      <c r="H35" s="61">
        <f t="shared" si="5"/>
        <v>256.02622114866529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67"/>
      <c r="V35" s="67"/>
      <c r="W35" s="67"/>
      <c r="X35" s="67"/>
      <c r="Y35" s="67"/>
      <c r="Z35" s="67"/>
      <c r="AA35" s="67"/>
      <c r="AB35" s="67"/>
      <c r="AC35" s="67"/>
      <c r="AD35" s="67"/>
    </row>
    <row r="36" spans="1:30" ht="12" customHeight="1">
      <c r="A36" s="38"/>
      <c r="B36" s="25">
        <v>14000</v>
      </c>
      <c r="C36" s="65">
        <f t="shared" si="0"/>
        <v>97.426703269151275</v>
      </c>
      <c r="D36" s="66">
        <f t="shared" si="1"/>
        <v>142.41211993015125</v>
      </c>
      <c r="E36" s="66">
        <f t="shared" si="2"/>
        <v>178.19819891002862</v>
      </c>
      <c r="F36" s="66">
        <f t="shared" si="3"/>
        <v>208.00930045311668</v>
      </c>
      <c r="G36" s="60">
        <f t="shared" si="4"/>
        <v>233.00537605378531</v>
      </c>
      <c r="H36" s="61">
        <f t="shared" si="5"/>
        <v>256.02622114866529</v>
      </c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67"/>
      <c r="V36" s="67"/>
      <c r="W36" s="67"/>
      <c r="X36" s="67"/>
      <c r="Y36" s="67"/>
      <c r="Z36" s="67"/>
      <c r="AA36" s="67"/>
      <c r="AB36" s="67"/>
      <c r="AC36" s="67"/>
      <c r="AD36" s="67"/>
    </row>
    <row r="37" spans="1:30">
      <c r="A37" s="38"/>
      <c r="B37" s="25">
        <v>14000</v>
      </c>
      <c r="C37" s="65">
        <f t="shared" si="0"/>
        <v>97.426703269151275</v>
      </c>
      <c r="D37" s="66">
        <f t="shared" si="1"/>
        <v>142.41211993015125</v>
      </c>
      <c r="E37" s="66">
        <f t="shared" si="2"/>
        <v>178.19819891002862</v>
      </c>
      <c r="F37" s="66">
        <f t="shared" si="3"/>
        <v>208.00930045311668</v>
      </c>
      <c r="G37" s="60">
        <f t="shared" si="4"/>
        <v>233.00537605378531</v>
      </c>
      <c r="H37" s="61">
        <f t="shared" si="5"/>
        <v>256.02622114866529</v>
      </c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67"/>
      <c r="V37" s="67"/>
      <c r="W37" s="67"/>
      <c r="X37" s="67"/>
      <c r="Y37" s="67"/>
      <c r="Z37" s="67"/>
      <c r="AA37" s="67"/>
      <c r="AB37" s="67"/>
      <c r="AC37" s="67"/>
      <c r="AD37" s="67"/>
    </row>
    <row r="38" spans="1:30">
      <c r="A38" s="38"/>
      <c r="B38" s="25">
        <v>14000</v>
      </c>
      <c r="C38" s="65">
        <f t="shared" si="0"/>
        <v>97.426703269151275</v>
      </c>
      <c r="D38" s="66">
        <f t="shared" si="1"/>
        <v>142.41211993015125</v>
      </c>
      <c r="E38" s="66">
        <f t="shared" si="2"/>
        <v>178.19819891002862</v>
      </c>
      <c r="F38" s="66">
        <f t="shared" si="3"/>
        <v>208.00930045311668</v>
      </c>
      <c r="G38" s="60">
        <f t="shared" si="4"/>
        <v>233.00537605378531</v>
      </c>
      <c r="H38" s="61">
        <f t="shared" si="5"/>
        <v>256.02622114866529</v>
      </c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67"/>
      <c r="V38" s="67"/>
      <c r="W38" s="67"/>
      <c r="X38" s="67"/>
      <c r="Y38" s="67"/>
      <c r="Z38" s="67"/>
      <c r="AA38" s="67"/>
      <c r="AB38" s="67"/>
      <c r="AC38" s="67"/>
      <c r="AD38" s="67"/>
    </row>
    <row r="39" spans="1:30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0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67"/>
      <c r="V40" s="67"/>
      <c r="W40" s="67"/>
      <c r="X40" s="67"/>
      <c r="Y40" s="67"/>
      <c r="Z40" s="67"/>
      <c r="AA40" s="67"/>
      <c r="AB40" s="67"/>
      <c r="AC40" s="67"/>
      <c r="AD40" s="67"/>
    </row>
    <row r="41" spans="1:30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1:3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67"/>
      <c r="V42" s="67"/>
      <c r="W42" s="67"/>
      <c r="X42" s="67"/>
      <c r="Y42" s="67"/>
      <c r="Z42" s="67"/>
      <c r="AA42" s="67"/>
      <c r="AB42" s="67"/>
      <c r="AC42" s="67"/>
      <c r="AD42" s="67"/>
    </row>
    <row r="43" spans="1:30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67"/>
      <c r="V43" s="67"/>
      <c r="W43" s="67"/>
      <c r="X43" s="67"/>
      <c r="Y43" s="67"/>
      <c r="Z43" s="67"/>
      <c r="AA43" s="67"/>
      <c r="AB43" s="67"/>
      <c r="AC43" s="67"/>
      <c r="AD43" s="67"/>
    </row>
    <row r="44" spans="1:30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67"/>
      <c r="V44" s="67"/>
      <c r="W44" s="67"/>
      <c r="X44" s="67"/>
      <c r="Y44" s="67"/>
      <c r="Z44" s="67"/>
      <c r="AA44" s="67"/>
      <c r="AB44" s="67"/>
      <c r="AC44" s="67"/>
      <c r="AD44" s="67"/>
    </row>
    <row r="45" spans="1:30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0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  <row r="47" spans="1:30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67"/>
      <c r="V47" s="67"/>
      <c r="W47" s="67"/>
      <c r="X47" s="67"/>
      <c r="Y47" s="67"/>
      <c r="Z47" s="67"/>
      <c r="AA47" s="67"/>
      <c r="AB47" s="67"/>
      <c r="AC47" s="67"/>
      <c r="AD47" s="67"/>
    </row>
    <row r="48" spans="1:30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67"/>
      <c r="V48" s="67"/>
      <c r="W48" s="67"/>
      <c r="X48" s="67"/>
      <c r="Y48" s="67"/>
      <c r="Z48" s="67"/>
      <c r="AA48" s="67"/>
      <c r="AB48" s="67"/>
      <c r="AC48" s="67"/>
      <c r="AD48" s="67"/>
    </row>
    <row r="49" spans="1:30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67"/>
      <c r="V49" s="67"/>
      <c r="W49" s="67"/>
      <c r="X49" s="67"/>
      <c r="Y49" s="67"/>
      <c r="Z49" s="67"/>
      <c r="AA49" s="67"/>
      <c r="AB49" s="67"/>
      <c r="AC49" s="67"/>
      <c r="AD49" s="67"/>
    </row>
    <row r="50" spans="1:30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67"/>
      <c r="V50" s="67"/>
      <c r="W50" s="67"/>
      <c r="X50" s="67"/>
      <c r="Y50" s="67"/>
      <c r="Z50" s="67"/>
      <c r="AA50" s="67"/>
      <c r="AB50" s="67"/>
      <c r="AC50" s="67"/>
      <c r="AD50" s="67"/>
    </row>
    <row r="51" spans="1:30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67"/>
      <c r="V51" s="67"/>
      <c r="W51" s="67"/>
      <c r="X51" s="67"/>
      <c r="Y51" s="67"/>
      <c r="Z51" s="67"/>
      <c r="AA51" s="67"/>
      <c r="AB51" s="67"/>
      <c r="AC51" s="67"/>
      <c r="AD51" s="67"/>
    </row>
    <row r="52" spans="1:30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67"/>
      <c r="V52" s="67"/>
      <c r="W52" s="67"/>
      <c r="X52" s="67"/>
      <c r="Y52" s="67"/>
      <c r="Z52" s="67"/>
      <c r="AA52" s="67"/>
      <c r="AB52" s="67"/>
      <c r="AC52" s="67"/>
      <c r="AD52" s="67"/>
    </row>
    <row r="53" spans="1:30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67"/>
      <c r="V53" s="67"/>
      <c r="W53" s="67"/>
      <c r="X53" s="67"/>
      <c r="Y53" s="67"/>
      <c r="Z53" s="67"/>
      <c r="AA53" s="67"/>
      <c r="AB53" s="67"/>
      <c r="AC53" s="67"/>
      <c r="AD53" s="67"/>
    </row>
    <row r="54" spans="1:30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67"/>
      <c r="V54" s="67"/>
      <c r="W54" s="67"/>
      <c r="X54" s="67"/>
      <c r="Y54" s="67"/>
      <c r="Z54" s="67"/>
      <c r="AA54" s="67"/>
      <c r="AB54" s="67"/>
      <c r="AC54" s="67"/>
      <c r="AD54" s="67"/>
    </row>
    <row r="55" spans="1:30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67"/>
      <c r="V55" s="67"/>
      <c r="W55" s="67"/>
      <c r="X55" s="67"/>
      <c r="Y55" s="67"/>
      <c r="Z55" s="67"/>
      <c r="AA55" s="67"/>
      <c r="AB55" s="67"/>
      <c r="AC55" s="67"/>
      <c r="AD55" s="67"/>
    </row>
    <row r="56" spans="1:30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67"/>
      <c r="V56" s="67"/>
      <c r="W56" s="67"/>
      <c r="X56" s="67"/>
      <c r="Y56" s="67"/>
      <c r="Z56" s="67"/>
      <c r="AA56" s="67"/>
      <c r="AB56" s="67"/>
      <c r="AC56" s="67"/>
      <c r="AD56" s="67"/>
    </row>
    <row r="57" spans="1:30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67"/>
      <c r="V57" s="67"/>
      <c r="W57" s="67"/>
      <c r="X57" s="67"/>
      <c r="Y57" s="67"/>
      <c r="Z57" s="67"/>
      <c r="AA57" s="67"/>
      <c r="AB57" s="67"/>
      <c r="AC57" s="67"/>
      <c r="AD57" s="67"/>
    </row>
    <row r="58" spans="1:30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67"/>
      <c r="V58" s="67"/>
      <c r="W58" s="67"/>
      <c r="X58" s="67"/>
      <c r="Y58" s="67"/>
      <c r="Z58" s="67"/>
      <c r="AA58" s="67"/>
      <c r="AB58" s="67"/>
      <c r="AC58" s="67"/>
      <c r="AD58" s="67"/>
    </row>
    <row r="59" spans="1:30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67"/>
      <c r="V59" s="67"/>
      <c r="W59" s="67"/>
      <c r="X59" s="67"/>
      <c r="Y59" s="67"/>
      <c r="Z59" s="67"/>
      <c r="AA59" s="67"/>
      <c r="AB59" s="67"/>
      <c r="AC59" s="67"/>
      <c r="AD59" s="67"/>
    </row>
    <row r="60" spans="1:30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67"/>
      <c r="V60" s="67"/>
      <c r="W60" s="67"/>
      <c r="X60" s="67"/>
      <c r="Y60" s="67"/>
      <c r="Z60" s="67"/>
      <c r="AA60" s="67"/>
      <c r="AB60" s="67"/>
      <c r="AC60" s="67"/>
      <c r="AD60" s="67"/>
    </row>
    <row r="61" spans="1:30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67"/>
      <c r="V61" s="67"/>
      <c r="W61" s="67"/>
      <c r="X61" s="67"/>
      <c r="Y61" s="67"/>
      <c r="Z61" s="67"/>
      <c r="AA61" s="67"/>
      <c r="AB61" s="67"/>
      <c r="AC61" s="67"/>
      <c r="AD61" s="67"/>
    </row>
    <row r="62" spans="1:30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7"/>
      <c r="V62" s="67"/>
      <c r="W62" s="67"/>
      <c r="X62" s="67"/>
      <c r="Y62" s="67"/>
      <c r="Z62" s="67"/>
      <c r="AA62" s="67"/>
      <c r="AB62" s="67"/>
      <c r="AC62" s="67"/>
      <c r="AD62" s="67"/>
    </row>
    <row r="63" spans="1:30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67"/>
      <c r="V63" s="67"/>
      <c r="W63" s="67"/>
      <c r="X63" s="67"/>
      <c r="Y63" s="67"/>
      <c r="Z63" s="67"/>
      <c r="AA63" s="67"/>
      <c r="AB63" s="67"/>
      <c r="AC63" s="67"/>
      <c r="AD63" s="67"/>
    </row>
    <row r="64" spans="1:30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67"/>
      <c r="V64" s="67"/>
      <c r="W64" s="67"/>
      <c r="X64" s="67"/>
      <c r="Y64" s="67"/>
      <c r="Z64" s="67"/>
      <c r="AA64" s="67"/>
      <c r="AB64" s="67"/>
      <c r="AC64" s="67"/>
      <c r="AD64" s="67"/>
    </row>
    <row r="65" spans="1:30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67"/>
      <c r="V65" s="67"/>
      <c r="W65" s="67"/>
      <c r="X65" s="67"/>
      <c r="Y65" s="67"/>
      <c r="Z65" s="67"/>
      <c r="AA65" s="67"/>
      <c r="AB65" s="67"/>
      <c r="AC65" s="67"/>
      <c r="AD65" s="67"/>
    </row>
    <row r="66" spans="1:30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67"/>
      <c r="V66" s="67"/>
      <c r="W66" s="67"/>
      <c r="X66" s="67"/>
      <c r="Y66" s="67"/>
      <c r="Z66" s="67"/>
      <c r="AA66" s="67"/>
      <c r="AB66" s="67"/>
      <c r="AC66" s="67"/>
      <c r="AD66" s="67"/>
    </row>
    <row r="67" spans="1:30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67"/>
      <c r="V67" s="67"/>
      <c r="W67" s="67"/>
      <c r="X67" s="67"/>
      <c r="Y67" s="67"/>
      <c r="Z67" s="67"/>
      <c r="AA67" s="67"/>
      <c r="AB67" s="67"/>
      <c r="AC67" s="67"/>
      <c r="AD67" s="67"/>
    </row>
    <row r="68" spans="1:30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67"/>
      <c r="V68" s="67"/>
      <c r="W68" s="67"/>
      <c r="X68" s="67"/>
      <c r="Y68" s="67"/>
      <c r="Z68" s="67"/>
      <c r="AA68" s="67"/>
      <c r="AB68" s="67"/>
      <c r="AC68" s="67"/>
      <c r="AD68" s="67"/>
    </row>
    <row r="69" spans="1:30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67"/>
      <c r="V69" s="67"/>
      <c r="W69" s="67"/>
      <c r="X69" s="67"/>
      <c r="Y69" s="67"/>
      <c r="Z69" s="67"/>
      <c r="AA69" s="67"/>
      <c r="AB69" s="67"/>
      <c r="AC69" s="67"/>
      <c r="AD69" s="67"/>
    </row>
    <row r="70" spans="1:30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67"/>
      <c r="V70" s="67"/>
      <c r="W70" s="67"/>
      <c r="X70" s="67"/>
      <c r="Y70" s="67"/>
      <c r="Z70" s="67"/>
      <c r="AA70" s="67"/>
      <c r="AB70" s="67"/>
      <c r="AC70" s="67"/>
      <c r="AD70" s="67"/>
    </row>
    <row r="71" spans="1:30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67"/>
      <c r="V71" s="67"/>
      <c r="W71" s="67"/>
      <c r="X71" s="67"/>
      <c r="Y71" s="67"/>
      <c r="Z71" s="67"/>
      <c r="AA71" s="67"/>
      <c r="AB71" s="67"/>
      <c r="AC71" s="67"/>
      <c r="AD71" s="67"/>
    </row>
    <row r="72" spans="1:30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67"/>
      <c r="V72" s="67"/>
      <c r="W72" s="67"/>
      <c r="X72" s="67"/>
      <c r="Y72" s="67"/>
      <c r="Z72" s="67"/>
      <c r="AA72" s="67"/>
      <c r="AB72" s="67"/>
      <c r="AC72" s="67"/>
      <c r="AD72" s="67"/>
    </row>
    <row r="73" spans="1:30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</sheetData>
  <mergeCells count="17">
    <mergeCell ref="M18:N18"/>
    <mergeCell ref="C21:H21"/>
    <mergeCell ref="M13:N13"/>
    <mergeCell ref="M14:N14"/>
    <mergeCell ref="M15:N15"/>
    <mergeCell ref="M16:N16"/>
    <mergeCell ref="M17:N17"/>
    <mergeCell ref="B7:D7"/>
    <mergeCell ref="M7:N7"/>
    <mergeCell ref="B8:D8"/>
    <mergeCell ref="M8:N8"/>
    <mergeCell ref="B12:D12"/>
    <mergeCell ref="D2:N2"/>
    <mergeCell ref="G3:J3"/>
    <mergeCell ref="E4:M4"/>
    <mergeCell ref="B6:E6"/>
    <mergeCell ref="G6:K6"/>
  </mergeCells>
  <phoneticPr fontId="1" type="noConversion"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73"/>
  <sheetViews>
    <sheetView tabSelected="1" zoomScale="90" zoomScaleNormal="90" workbookViewId="0">
      <selection activeCell="T15" sqref="T15"/>
    </sheetView>
  </sheetViews>
  <sheetFormatPr baseColWidth="10" defaultColWidth="10" defaultRowHeight="11.25"/>
  <cols>
    <col min="1" max="1" width="2.25" style="2" customWidth="1"/>
    <col min="2" max="3" width="7.625" style="2" customWidth="1"/>
    <col min="4" max="4" width="7.375" style="2" customWidth="1"/>
    <col min="5" max="5" width="7.625" style="2" customWidth="1"/>
    <col min="6" max="6" width="7.25" style="2" customWidth="1"/>
    <col min="7" max="7" width="7.375" style="2" customWidth="1"/>
    <col min="8" max="8" width="7.625" style="2" customWidth="1"/>
    <col min="9" max="9" width="5.25" style="2" customWidth="1"/>
    <col min="10" max="10" width="7.125" style="2" customWidth="1"/>
    <col min="11" max="11" width="7.25" style="2" customWidth="1"/>
    <col min="12" max="12" width="2.125" style="2" customWidth="1"/>
    <col min="13" max="13" width="6.125" style="2" customWidth="1"/>
    <col min="14" max="14" width="7.875" style="2" customWidth="1"/>
    <col min="15" max="15" width="5.25" style="2" customWidth="1"/>
    <col min="16" max="16" width="4.125" style="2" customWidth="1"/>
    <col min="17" max="17" width="7.25" style="2" customWidth="1"/>
    <col min="18" max="18" width="11.125" style="2" customWidth="1"/>
    <col min="19" max="23" width="10" style="2"/>
    <col min="24" max="24" width="23.875" style="2" customWidth="1"/>
    <col min="25" max="16384" width="10" style="2"/>
  </cols>
  <sheetData>
    <row r="1" spans="1:26" ht="7.5" customHeight="1" thickBot="1">
      <c r="A1" s="37"/>
      <c r="B1" s="37"/>
      <c r="C1" s="37"/>
      <c r="D1" s="37"/>
      <c r="E1" s="37"/>
      <c r="F1" s="37"/>
      <c r="G1" s="40"/>
      <c r="H1" s="40"/>
      <c r="I1" s="40"/>
      <c r="J1" s="40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6" ht="29.25" customHeight="1" thickBot="1">
      <c r="A2" s="38"/>
      <c r="B2" s="38"/>
      <c r="C2" s="38"/>
      <c r="D2" s="83" t="s">
        <v>0</v>
      </c>
      <c r="E2" s="84"/>
      <c r="F2" s="84"/>
      <c r="G2" s="84"/>
      <c r="H2" s="84"/>
      <c r="I2" s="84"/>
      <c r="J2" s="84"/>
      <c r="K2" s="84"/>
      <c r="L2" s="84"/>
      <c r="M2" s="84"/>
      <c r="N2" s="85"/>
      <c r="O2" s="38"/>
      <c r="P2" s="38"/>
      <c r="Q2" s="38"/>
      <c r="R2" s="38"/>
      <c r="S2" s="38"/>
      <c r="T2" s="38"/>
    </row>
    <row r="3" spans="1:26" ht="16.5" customHeight="1" thickBot="1">
      <c r="A3" s="39"/>
      <c r="B3" s="39"/>
      <c r="C3" s="39"/>
      <c r="D3" s="39"/>
      <c r="E3" s="41"/>
      <c r="F3" s="41"/>
      <c r="G3" s="86" t="s">
        <v>1</v>
      </c>
      <c r="H3" s="87"/>
      <c r="I3" s="87"/>
      <c r="J3" s="88"/>
      <c r="K3" s="41"/>
      <c r="L3" s="41"/>
      <c r="M3" s="41"/>
      <c r="N3" s="38"/>
      <c r="O3" s="38"/>
      <c r="P3" s="38"/>
      <c r="Q3" s="38"/>
      <c r="R3" s="38"/>
      <c r="S3" s="38"/>
      <c r="T3" s="38"/>
      <c r="W3" s="2" t="s">
        <v>133</v>
      </c>
      <c r="X3" s="2" t="s">
        <v>134</v>
      </c>
      <c r="Y3" s="2" t="s">
        <v>135</v>
      </c>
    </row>
    <row r="4" spans="1:26" ht="21.75" customHeight="1" thickBot="1">
      <c r="A4" s="38"/>
      <c r="B4" s="38"/>
      <c r="C4" s="38"/>
      <c r="D4" s="38"/>
      <c r="E4" s="89" t="s">
        <v>2</v>
      </c>
      <c r="F4" s="90"/>
      <c r="G4" s="90"/>
      <c r="H4" s="90"/>
      <c r="I4" s="90"/>
      <c r="J4" s="90"/>
      <c r="K4" s="90"/>
      <c r="L4" s="90"/>
      <c r="M4" s="91"/>
      <c r="N4" s="38"/>
      <c r="O4" s="38"/>
      <c r="P4" s="38"/>
      <c r="Q4" s="38"/>
      <c r="R4" s="38"/>
      <c r="S4" s="38"/>
      <c r="T4" s="38"/>
      <c r="W4" s="2" t="s">
        <v>141</v>
      </c>
      <c r="X4" s="2" t="s">
        <v>136</v>
      </c>
    </row>
    <row r="5" spans="1:26" ht="18" customHeight="1" thickBot="1">
      <c r="A5" s="38"/>
      <c r="B5" s="38"/>
      <c r="C5" s="38"/>
      <c r="D5" s="42"/>
      <c r="E5" s="42"/>
      <c r="F5" s="42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W5" s="2" t="s">
        <v>142</v>
      </c>
      <c r="X5" s="2" t="s">
        <v>137</v>
      </c>
    </row>
    <row r="6" spans="1:26" ht="14.25" customHeight="1" thickBot="1">
      <c r="A6" s="38"/>
      <c r="B6" s="92" t="s">
        <v>3</v>
      </c>
      <c r="C6" s="93"/>
      <c r="D6" s="93"/>
      <c r="E6" s="94"/>
      <c r="F6" s="42"/>
      <c r="G6" s="92" t="s">
        <v>4</v>
      </c>
      <c r="H6" s="93"/>
      <c r="I6" s="93"/>
      <c r="J6" s="93"/>
      <c r="K6" s="94"/>
      <c r="L6" s="38"/>
      <c r="M6" s="38"/>
      <c r="N6" s="38"/>
      <c r="O6" s="38"/>
      <c r="P6" s="38"/>
      <c r="Q6" s="115" t="s">
        <v>132</v>
      </c>
      <c r="R6" s="116"/>
      <c r="S6" s="115" t="s">
        <v>146</v>
      </c>
      <c r="T6" s="116"/>
      <c r="W6" s="2" t="s">
        <v>130</v>
      </c>
      <c r="X6" s="82">
        <v>14</v>
      </c>
      <c r="Z6" s="2">
        <v>50</v>
      </c>
    </row>
    <row r="7" spans="1:26" ht="13.5" customHeight="1" thickBot="1">
      <c r="A7" s="38"/>
      <c r="B7" s="95" t="s">
        <v>5</v>
      </c>
      <c r="C7" s="96"/>
      <c r="D7" s="97"/>
      <c r="E7" s="8">
        <v>130</v>
      </c>
      <c r="F7" s="38"/>
      <c r="G7" s="29" t="s">
        <v>6</v>
      </c>
      <c r="H7" s="30"/>
      <c r="I7" s="30"/>
      <c r="J7" s="30"/>
      <c r="K7" s="31">
        <v>10000</v>
      </c>
      <c r="L7" s="38"/>
      <c r="M7" s="98" t="s">
        <v>7</v>
      </c>
      <c r="N7" s="99"/>
      <c r="O7" s="38"/>
      <c r="P7" s="38"/>
      <c r="Q7" s="74" t="s">
        <v>130</v>
      </c>
      <c r="R7" s="117">
        <v>14</v>
      </c>
      <c r="S7" s="74">
        <v>21</v>
      </c>
      <c r="T7" s="75">
        <v>78</v>
      </c>
      <c r="W7" s="2" t="s">
        <v>131</v>
      </c>
      <c r="X7" s="82">
        <v>52</v>
      </c>
      <c r="Z7" s="2">
        <v>65</v>
      </c>
    </row>
    <row r="8" spans="1:26" ht="13.5" customHeight="1" thickBot="1">
      <c r="A8" s="38"/>
      <c r="B8" s="100" t="s">
        <v>8</v>
      </c>
      <c r="C8" s="101"/>
      <c r="D8" s="102"/>
      <c r="E8" s="9">
        <v>70</v>
      </c>
      <c r="F8" s="38"/>
      <c r="G8" s="4" t="s">
        <v>10</v>
      </c>
      <c r="H8" s="3"/>
      <c r="I8" s="3"/>
      <c r="J8" s="3"/>
      <c r="K8" s="35">
        <f>K10*K11</f>
        <v>14.061224489795919</v>
      </c>
      <c r="L8" s="38"/>
      <c r="M8" s="103" t="s">
        <v>9</v>
      </c>
      <c r="N8" s="104"/>
      <c r="O8" s="38"/>
      <c r="P8" s="38"/>
      <c r="Q8" s="76" t="s">
        <v>131</v>
      </c>
      <c r="R8" s="118">
        <v>53</v>
      </c>
      <c r="S8" s="76"/>
      <c r="T8" s="77"/>
      <c r="W8" s="2" t="s">
        <v>143</v>
      </c>
      <c r="X8" s="2" t="s">
        <v>138</v>
      </c>
      <c r="Y8" s="2" t="s">
        <v>135</v>
      </c>
      <c r="Z8" s="2">
        <v>75</v>
      </c>
    </row>
    <row r="9" spans="1:26" ht="13.5" customHeight="1" thickBot="1">
      <c r="A9" s="38"/>
      <c r="B9" s="55"/>
      <c r="C9" s="56"/>
      <c r="D9" s="57"/>
      <c r="E9" s="58"/>
      <c r="F9" s="38"/>
      <c r="G9" s="4" t="s">
        <v>10</v>
      </c>
      <c r="H9" s="3"/>
      <c r="I9" s="3"/>
      <c r="J9" s="3"/>
      <c r="K9" s="35">
        <f>K10*K11</f>
        <v>14.061224489795919</v>
      </c>
      <c r="L9" s="38"/>
      <c r="M9" s="72"/>
      <c r="N9" s="73"/>
      <c r="O9" s="38"/>
      <c r="P9" s="38"/>
      <c r="Q9" s="38"/>
      <c r="R9" s="38"/>
      <c r="S9" s="38"/>
      <c r="T9" s="38"/>
      <c r="W9" s="2" t="s">
        <v>144</v>
      </c>
      <c r="X9" s="2" t="s">
        <v>145</v>
      </c>
      <c r="Z9" s="2">
        <v>83</v>
      </c>
    </row>
    <row r="10" spans="1:26" ht="13.5" customHeight="1" thickBot="1">
      <c r="A10" s="38"/>
      <c r="B10" s="55"/>
      <c r="C10" s="56"/>
      <c r="D10" s="57"/>
      <c r="E10" s="58"/>
      <c r="F10" s="38"/>
      <c r="G10" s="4" t="s">
        <v>11</v>
      </c>
      <c r="H10" s="69"/>
      <c r="I10" s="69"/>
      <c r="J10" s="70"/>
      <c r="K10" s="71">
        <f>T7/S7</f>
        <v>3.7142857142857144</v>
      </c>
      <c r="L10" s="38"/>
      <c r="M10" s="72"/>
      <c r="N10" s="73"/>
      <c r="O10" s="38"/>
      <c r="P10" s="38"/>
      <c r="S10" s="38"/>
      <c r="T10" s="38"/>
      <c r="X10" s="2" t="s">
        <v>139</v>
      </c>
    </row>
    <row r="11" spans="1:26" ht="13.5" customHeight="1" thickBot="1">
      <c r="A11" s="38"/>
      <c r="B11" s="55"/>
      <c r="C11" s="56"/>
      <c r="D11" s="57"/>
      <c r="E11" s="58"/>
      <c r="F11" s="38"/>
      <c r="G11" s="68" t="s">
        <v>12</v>
      </c>
      <c r="H11" s="69"/>
      <c r="I11" s="69"/>
      <c r="J11" s="70"/>
      <c r="K11" s="71">
        <f>R8/R7</f>
        <v>3.7857142857142856</v>
      </c>
      <c r="L11" s="38"/>
      <c r="M11" s="72"/>
      <c r="N11" s="73"/>
      <c r="O11" s="38"/>
      <c r="S11" s="38"/>
      <c r="T11" s="38"/>
      <c r="X11" s="2" t="s">
        <v>140</v>
      </c>
    </row>
    <row r="12" spans="1:26" ht="13.5" customHeight="1" thickBot="1">
      <c r="A12" s="38"/>
      <c r="B12" s="105" t="s">
        <v>13</v>
      </c>
      <c r="C12" s="106"/>
      <c r="D12" s="107"/>
      <c r="E12" s="10">
        <v>17</v>
      </c>
      <c r="F12" s="38"/>
      <c r="G12" s="32" t="s">
        <v>14</v>
      </c>
      <c r="H12" s="33"/>
      <c r="I12" s="34"/>
      <c r="J12" s="36"/>
      <c r="K12" s="36"/>
      <c r="L12" s="38"/>
      <c r="M12" s="51"/>
      <c r="N12" s="52"/>
      <c r="O12" s="38"/>
      <c r="P12" s="120" t="s">
        <v>147</v>
      </c>
      <c r="Q12" s="121"/>
      <c r="R12" s="122"/>
      <c r="S12" s="38"/>
      <c r="T12" s="38"/>
    </row>
    <row r="13" spans="1:26" ht="12" thickBot="1">
      <c r="A13" s="38"/>
      <c r="B13" s="44"/>
      <c r="C13" s="38"/>
      <c r="D13" s="38"/>
      <c r="E13" s="38"/>
      <c r="F13" s="38"/>
      <c r="G13" s="38"/>
      <c r="H13" s="38"/>
      <c r="I13" s="45"/>
      <c r="J13" s="6" t="s">
        <v>15</v>
      </c>
      <c r="K13" s="11">
        <f>R13/Q13</f>
        <v>3.0909090909090908</v>
      </c>
      <c r="L13" s="38"/>
      <c r="M13" s="113">
        <f>(K7/(K8*K13))*((E12*2.54)+2*E7*E8/1000)*3.141592654*0.0006</f>
        <v>26.620648649771599</v>
      </c>
      <c r="N13" s="114"/>
      <c r="O13" s="38"/>
      <c r="P13" s="123">
        <v>1</v>
      </c>
      <c r="Q13" s="119">
        <v>11</v>
      </c>
      <c r="R13" s="124">
        <v>34</v>
      </c>
      <c r="S13" s="38"/>
      <c r="T13" s="38"/>
    </row>
    <row r="14" spans="1:26" ht="12" thickBot="1">
      <c r="A14" s="38"/>
      <c r="B14" s="4" t="s">
        <v>16</v>
      </c>
      <c r="C14" s="3"/>
      <c r="D14" s="3"/>
      <c r="E14" s="1">
        <f>(E12*2.54+2*E7/10*E8/100)*3.141592654</f>
        <v>192.83095710251999</v>
      </c>
      <c r="F14" s="38"/>
      <c r="G14" s="38"/>
      <c r="H14" s="38"/>
      <c r="I14" s="45"/>
      <c r="J14" s="5" t="s">
        <v>17</v>
      </c>
      <c r="K14" s="11">
        <f t="shared" ref="K14:K18" si="0">R14/Q14</f>
        <v>2</v>
      </c>
      <c r="L14" s="38"/>
      <c r="M14" s="113">
        <f>K7/(K8*K14)*(E12*2.54+2*E7*E8/1000)*3.141592654*0.0006</f>
        <v>41.141002458737937</v>
      </c>
      <c r="N14" s="114"/>
      <c r="O14" s="38"/>
      <c r="P14" s="123">
        <v>2</v>
      </c>
      <c r="Q14" s="119">
        <v>15</v>
      </c>
      <c r="R14" s="124">
        <v>30</v>
      </c>
      <c r="S14" s="38"/>
      <c r="T14" s="38"/>
    </row>
    <row r="15" spans="1:26">
      <c r="A15" s="38"/>
      <c r="B15" s="38"/>
      <c r="C15" s="38"/>
      <c r="D15" s="38"/>
      <c r="E15" s="38"/>
      <c r="F15" s="38"/>
      <c r="G15" s="38"/>
      <c r="H15" s="38"/>
      <c r="I15" s="45"/>
      <c r="J15" s="5" t="s">
        <v>18</v>
      </c>
      <c r="K15" s="11">
        <f t="shared" si="0"/>
        <v>1.5</v>
      </c>
      <c r="L15" s="38"/>
      <c r="M15" s="113">
        <f>(K7/(K8*K15))*((E12*2.54)+2*E7*E8/1000)*3.141592654*0.0006</f>
        <v>54.854669944983911</v>
      </c>
      <c r="N15" s="114"/>
      <c r="O15" s="38"/>
      <c r="P15" s="123">
        <v>3</v>
      </c>
      <c r="Q15" s="119">
        <v>18</v>
      </c>
      <c r="R15" s="124">
        <v>27</v>
      </c>
      <c r="S15" s="38"/>
      <c r="T15" s="38"/>
    </row>
    <row r="16" spans="1:26">
      <c r="A16" s="38"/>
      <c r="B16" s="44"/>
      <c r="C16" s="38"/>
      <c r="D16" s="38"/>
      <c r="E16" s="38"/>
      <c r="F16" s="38"/>
      <c r="G16" s="38"/>
      <c r="H16" s="38"/>
      <c r="I16" s="45"/>
      <c r="J16" s="5" t="s">
        <v>19</v>
      </c>
      <c r="K16" s="11">
        <f t="shared" si="0"/>
        <v>1.2</v>
      </c>
      <c r="L16" s="38"/>
      <c r="M16" s="113">
        <f>(K7/(K8*K16))*((E12*2.54)+2*E7*E8/1000)*3.141592654*0.0006</f>
        <v>68.568337431229892</v>
      </c>
      <c r="N16" s="114"/>
      <c r="O16" s="38"/>
      <c r="P16" s="123">
        <v>4</v>
      </c>
      <c r="Q16" s="119">
        <v>20</v>
      </c>
      <c r="R16" s="124">
        <v>24</v>
      </c>
      <c r="S16" s="38"/>
      <c r="T16" s="38"/>
    </row>
    <row r="17" spans="1:30">
      <c r="A17" s="43"/>
      <c r="B17" s="44"/>
      <c r="C17" s="38"/>
      <c r="D17" s="38"/>
      <c r="E17" s="38"/>
      <c r="F17" s="38"/>
      <c r="G17" s="38"/>
      <c r="H17" s="38"/>
      <c r="I17" s="45"/>
      <c r="J17" s="5" t="s">
        <v>20</v>
      </c>
      <c r="K17" s="11">
        <f t="shared" si="0"/>
        <v>1.0454545454545454</v>
      </c>
      <c r="L17" s="38"/>
      <c r="M17" s="113">
        <f>(K7/(K8*K17))*((E12*2.54)+2*E7*E8/1000)*3.141592654*0.0006</f>
        <v>78.704526442803015</v>
      </c>
      <c r="N17" s="114"/>
      <c r="O17" s="38"/>
      <c r="P17" s="123">
        <v>5</v>
      </c>
      <c r="Q17" s="119">
        <v>22</v>
      </c>
      <c r="R17" s="124">
        <v>23</v>
      </c>
      <c r="S17" s="38"/>
      <c r="T17" s="38"/>
    </row>
    <row r="18" spans="1:30" ht="12" thickBot="1">
      <c r="A18" s="38"/>
      <c r="B18" s="44"/>
      <c r="C18" s="38"/>
      <c r="D18" s="38"/>
      <c r="E18" s="38"/>
      <c r="F18" s="38"/>
      <c r="G18" s="38"/>
      <c r="H18" s="38"/>
      <c r="I18" s="38"/>
      <c r="J18" s="7" t="s">
        <v>21</v>
      </c>
      <c r="K18" s="11">
        <f t="shared" si="0"/>
        <v>0.95652173913043481</v>
      </c>
      <c r="L18" s="38"/>
      <c r="M18" s="108">
        <f>(K7/(K8*K18))*((E12*2.54)+2*E7*E8/1000)*3.141592654*0.0006</f>
        <v>86.022096050088393</v>
      </c>
      <c r="N18" s="109"/>
      <c r="O18" s="38"/>
      <c r="P18" s="76">
        <v>6</v>
      </c>
      <c r="Q18" s="125">
        <v>23</v>
      </c>
      <c r="R18" s="77">
        <v>22</v>
      </c>
      <c r="S18" s="38"/>
      <c r="T18" s="38"/>
    </row>
    <row r="19" spans="1:30" ht="5.25" customHeight="1" thickBo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30" ht="12" customHeight="1">
      <c r="A20" s="38"/>
      <c r="B20" s="21" t="s">
        <v>22</v>
      </c>
      <c r="C20" s="18">
        <v>1</v>
      </c>
      <c r="D20" s="16">
        <v>2</v>
      </c>
      <c r="E20" s="16">
        <v>3</v>
      </c>
      <c r="F20" s="16">
        <v>4</v>
      </c>
      <c r="G20" s="16">
        <v>5</v>
      </c>
      <c r="H20" s="17">
        <v>6</v>
      </c>
      <c r="I20" s="38"/>
      <c r="J20" s="46"/>
      <c r="K20" s="47"/>
      <c r="L20" s="38"/>
      <c r="M20" s="48"/>
      <c r="N20" s="38"/>
      <c r="O20" s="38"/>
      <c r="P20" s="38"/>
      <c r="Q20" s="38"/>
      <c r="R20" s="38"/>
      <c r="S20" s="38"/>
      <c r="T20" s="38"/>
      <c r="U20" s="67"/>
      <c r="V20" s="67"/>
      <c r="W20" s="67"/>
      <c r="X20" s="67"/>
      <c r="Y20" s="67"/>
      <c r="Z20" s="67"/>
      <c r="AA20" s="67"/>
      <c r="AB20" s="67"/>
      <c r="AC20" s="67"/>
      <c r="AD20" s="67"/>
    </row>
    <row r="21" spans="1:30" ht="12" customHeight="1" thickBot="1">
      <c r="A21" s="38"/>
      <c r="B21" s="22" t="s">
        <v>23</v>
      </c>
      <c r="C21" s="110" t="s">
        <v>24</v>
      </c>
      <c r="D21" s="111"/>
      <c r="E21" s="111"/>
      <c r="F21" s="111"/>
      <c r="G21" s="111"/>
      <c r="H21" s="112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67"/>
      <c r="V21" s="67"/>
      <c r="W21" s="67"/>
      <c r="X21" s="67"/>
      <c r="Y21" s="67"/>
      <c r="Z21" s="67"/>
      <c r="AA21" s="67"/>
      <c r="AB21" s="67"/>
      <c r="AC21" s="67"/>
      <c r="AD21" s="67"/>
    </row>
    <row r="22" spans="1:30" ht="12" customHeight="1">
      <c r="A22" s="38"/>
      <c r="B22" s="24">
        <v>1000</v>
      </c>
      <c r="C22" s="59">
        <f t="shared" ref="C22:C35" si="1">($B22/($K$8*$K$13))*(($E$12*2.54)+2*$E$7*$E$8/1000)*3.141592654*0.0006</f>
        <v>2.6620648649771601</v>
      </c>
      <c r="D22" s="60">
        <f t="shared" ref="D22:D35" si="2">($B22/($K$8*$K$14))*(($E$12*2.54)+2*$E$7*$E$8/1000)*3.141592654*0.0006</f>
        <v>4.114100245873793</v>
      </c>
      <c r="E22" s="60">
        <f t="shared" ref="E22:E35" si="3">($B22/($K$8*$K$15))*(($E$12*2.54)+2*$E$7*$E$8/1000)*3.141592654*0.0006</f>
        <v>5.4854669944983909</v>
      </c>
      <c r="F22" s="60">
        <f t="shared" ref="F22:F35" si="4">($B22/($K$8*$K$16))*(($E$12*2.54)+2*$E$7*$E$8/1000)*3.141592654*0.0006</f>
        <v>6.8568337431229889</v>
      </c>
      <c r="G22" s="60">
        <f t="shared" ref="G22:G35" si="5">($B22/($K$9*$K$17))*(($E$12*2.54)+2*$E$7*$E$8/1000)*3.141592654*0.0006</f>
        <v>7.8704526442803004</v>
      </c>
      <c r="H22" s="61">
        <f t="shared" ref="H22:H35" si="6">($B22/($K$9*$K$18))*(($E$12*2.54)+2*$E$7*$E$8/1000)*3.141592654*0.0006</f>
        <v>8.6022096050088397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67"/>
      <c r="V22" s="67"/>
      <c r="W22" s="67"/>
      <c r="X22" s="67"/>
      <c r="Y22" s="67"/>
      <c r="Z22" s="67"/>
      <c r="AA22" s="67"/>
      <c r="AB22" s="67"/>
      <c r="AC22" s="67"/>
      <c r="AD22" s="67"/>
    </row>
    <row r="23" spans="1:30" ht="12" customHeight="1">
      <c r="A23" s="38"/>
      <c r="B23" s="24">
        <v>2000</v>
      </c>
      <c r="C23" s="62">
        <f t="shared" si="1"/>
        <v>5.3241297299543202</v>
      </c>
      <c r="D23" s="63">
        <f t="shared" si="2"/>
        <v>8.2282004917475859</v>
      </c>
      <c r="E23" s="63">
        <f t="shared" si="3"/>
        <v>10.970933988996782</v>
      </c>
      <c r="F23" s="63">
        <f t="shared" si="4"/>
        <v>13.713667486245978</v>
      </c>
      <c r="G23" s="60">
        <f t="shared" si="5"/>
        <v>15.740905288560601</v>
      </c>
      <c r="H23" s="61">
        <f t="shared" si="6"/>
        <v>17.204419210017679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67"/>
      <c r="V23" s="67"/>
      <c r="W23" s="67"/>
      <c r="X23" s="67"/>
      <c r="Y23" s="67"/>
      <c r="Z23" s="67"/>
      <c r="AA23" s="67"/>
      <c r="AB23" s="67"/>
      <c r="AC23" s="67"/>
      <c r="AD23" s="67"/>
    </row>
    <row r="24" spans="1:30" ht="12" customHeight="1">
      <c r="A24" s="38"/>
      <c r="B24" s="24">
        <v>3000</v>
      </c>
      <c r="C24" s="62">
        <f t="shared" si="1"/>
        <v>7.9861945949314812</v>
      </c>
      <c r="D24" s="63">
        <f t="shared" si="2"/>
        <v>12.342300737621377</v>
      </c>
      <c r="E24" s="63">
        <f t="shared" si="3"/>
        <v>16.456400983495172</v>
      </c>
      <c r="F24" s="63">
        <f t="shared" si="4"/>
        <v>20.570501229368968</v>
      </c>
      <c r="G24" s="60">
        <f t="shared" si="5"/>
        <v>23.6113579328409</v>
      </c>
      <c r="H24" s="61">
        <f t="shared" si="6"/>
        <v>25.806628815026521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67"/>
      <c r="V24" s="67"/>
      <c r="W24" s="67"/>
      <c r="X24" s="67"/>
      <c r="Y24" s="67"/>
      <c r="Z24" s="67"/>
      <c r="AA24" s="67"/>
      <c r="AB24" s="67"/>
      <c r="AC24" s="67"/>
      <c r="AD24" s="67"/>
    </row>
    <row r="25" spans="1:30" ht="12" customHeight="1">
      <c r="A25" s="38"/>
      <c r="B25" s="24">
        <v>4000</v>
      </c>
      <c r="C25" s="62">
        <f t="shared" si="1"/>
        <v>10.64825945990864</v>
      </c>
      <c r="D25" s="63">
        <f t="shared" si="2"/>
        <v>16.456400983495172</v>
      </c>
      <c r="E25" s="63">
        <f t="shared" si="3"/>
        <v>21.941867977993564</v>
      </c>
      <c r="F25" s="63">
        <f t="shared" si="4"/>
        <v>27.427334972491956</v>
      </c>
      <c r="G25" s="60">
        <f t="shared" si="5"/>
        <v>31.481810577121202</v>
      </c>
      <c r="H25" s="61">
        <f t="shared" si="6"/>
        <v>34.408838420035359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67"/>
      <c r="V25" s="67"/>
      <c r="W25" s="67"/>
      <c r="X25" s="67"/>
      <c r="Y25" s="67"/>
      <c r="Z25" s="67"/>
      <c r="AA25" s="67"/>
      <c r="AB25" s="67"/>
      <c r="AC25" s="67"/>
      <c r="AD25" s="67"/>
    </row>
    <row r="26" spans="1:30" ht="12" customHeight="1">
      <c r="A26" s="38"/>
      <c r="B26" s="24">
        <v>5000</v>
      </c>
      <c r="C26" s="62">
        <f t="shared" si="1"/>
        <v>13.3103243248858</v>
      </c>
      <c r="D26" s="63">
        <f t="shared" si="2"/>
        <v>20.570501229368968</v>
      </c>
      <c r="E26" s="63">
        <f t="shared" si="3"/>
        <v>27.427334972491956</v>
      </c>
      <c r="F26" s="63">
        <f t="shared" si="4"/>
        <v>34.284168715614946</v>
      </c>
      <c r="G26" s="60">
        <f t="shared" si="5"/>
        <v>39.352263221401508</v>
      </c>
      <c r="H26" s="61">
        <f t="shared" si="6"/>
        <v>43.011048025044197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67"/>
      <c r="V26" s="67"/>
      <c r="W26" s="67"/>
      <c r="X26" s="67"/>
      <c r="Y26" s="67"/>
      <c r="Z26" s="67"/>
      <c r="AA26" s="67"/>
      <c r="AB26" s="67"/>
      <c r="AC26" s="67"/>
      <c r="AD26" s="67"/>
    </row>
    <row r="27" spans="1:30" ht="12" customHeight="1">
      <c r="A27" s="38"/>
      <c r="B27" s="24">
        <v>6000</v>
      </c>
      <c r="C27" s="62">
        <f t="shared" si="1"/>
        <v>15.972389189862962</v>
      </c>
      <c r="D27" s="63">
        <f t="shared" si="2"/>
        <v>24.684601475242754</v>
      </c>
      <c r="E27" s="63">
        <f t="shared" si="3"/>
        <v>32.912801966990344</v>
      </c>
      <c r="F27" s="63">
        <f t="shared" si="4"/>
        <v>41.141002458737937</v>
      </c>
      <c r="G27" s="60">
        <f t="shared" si="5"/>
        <v>47.222715865681799</v>
      </c>
      <c r="H27" s="61">
        <f t="shared" si="6"/>
        <v>51.613257630053042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67"/>
      <c r="V27" s="67"/>
      <c r="W27" s="67"/>
      <c r="X27" s="67"/>
      <c r="Y27" s="67"/>
      <c r="Z27" s="67"/>
      <c r="AA27" s="67"/>
      <c r="AB27" s="67"/>
      <c r="AC27" s="67"/>
      <c r="AD27" s="67"/>
    </row>
    <row r="28" spans="1:30" ht="12" customHeight="1">
      <c r="A28" s="50"/>
      <c r="B28" s="24">
        <v>7000</v>
      </c>
      <c r="C28" s="62">
        <f t="shared" si="1"/>
        <v>18.634454054840123</v>
      </c>
      <c r="D28" s="63">
        <f t="shared" si="2"/>
        <v>28.798701721116554</v>
      </c>
      <c r="E28" s="63">
        <f t="shared" si="3"/>
        <v>38.398268961488732</v>
      </c>
      <c r="F28" s="63">
        <f t="shared" si="4"/>
        <v>47.997836201860927</v>
      </c>
      <c r="G28" s="60">
        <f t="shared" si="5"/>
        <v>55.093168509962105</v>
      </c>
      <c r="H28" s="61">
        <f t="shared" si="6"/>
        <v>60.215467235061887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67"/>
      <c r="V28" s="67"/>
      <c r="W28" s="67"/>
      <c r="X28" s="67"/>
      <c r="Y28" s="67"/>
      <c r="Z28" s="67"/>
      <c r="AA28" s="67"/>
      <c r="AB28" s="67"/>
      <c r="AC28" s="67"/>
      <c r="AD28" s="67"/>
    </row>
    <row r="29" spans="1:30" ht="12" customHeight="1">
      <c r="A29" s="38"/>
      <c r="B29" s="24">
        <v>8000</v>
      </c>
      <c r="C29" s="62">
        <f t="shared" si="1"/>
        <v>21.296518919817281</v>
      </c>
      <c r="D29" s="63">
        <f t="shared" si="2"/>
        <v>32.912801966990344</v>
      </c>
      <c r="E29" s="63">
        <f t="shared" si="3"/>
        <v>43.883735955987127</v>
      </c>
      <c r="F29" s="63">
        <f t="shared" si="4"/>
        <v>54.854669944983911</v>
      </c>
      <c r="G29" s="60">
        <f t="shared" si="5"/>
        <v>62.963621154242404</v>
      </c>
      <c r="H29" s="61">
        <f t="shared" si="6"/>
        <v>68.817676840070718</v>
      </c>
      <c r="I29" s="49"/>
      <c r="J29" s="38"/>
      <c r="K29" s="38"/>
      <c r="L29" s="49"/>
      <c r="M29" s="38"/>
      <c r="N29" s="38"/>
      <c r="O29" s="49"/>
      <c r="P29" s="38"/>
      <c r="Q29" s="38"/>
      <c r="R29" s="38"/>
      <c r="S29" s="38"/>
      <c r="T29" s="38"/>
      <c r="U29" s="67"/>
      <c r="V29" s="67"/>
      <c r="W29" s="67"/>
      <c r="X29" s="67"/>
      <c r="Y29" s="67"/>
      <c r="Z29" s="67"/>
      <c r="AA29" s="67"/>
      <c r="AB29" s="67"/>
      <c r="AC29" s="67"/>
      <c r="AD29" s="67"/>
    </row>
    <row r="30" spans="1:30" ht="12" customHeight="1">
      <c r="A30" s="38"/>
      <c r="B30" s="24">
        <v>9000</v>
      </c>
      <c r="C30" s="62">
        <f t="shared" si="1"/>
        <v>23.958583784794442</v>
      </c>
      <c r="D30" s="63">
        <f t="shared" si="2"/>
        <v>37.026902212864137</v>
      </c>
      <c r="E30" s="63">
        <f t="shared" si="3"/>
        <v>49.369202950485509</v>
      </c>
      <c r="F30" s="63">
        <f t="shared" si="4"/>
        <v>61.711503688106902</v>
      </c>
      <c r="G30" s="60">
        <f t="shared" si="5"/>
        <v>70.834073798522695</v>
      </c>
      <c r="H30" s="61">
        <f t="shared" si="6"/>
        <v>77.419886445079555</v>
      </c>
      <c r="I30" s="49"/>
      <c r="J30" s="38"/>
      <c r="K30" s="38"/>
      <c r="L30" s="49"/>
      <c r="M30" s="38"/>
      <c r="N30" s="38"/>
      <c r="O30" s="49"/>
      <c r="P30" s="38"/>
      <c r="Q30" s="38"/>
      <c r="R30" s="38"/>
      <c r="S30" s="38"/>
      <c r="T30" s="38"/>
      <c r="U30" s="67"/>
      <c r="V30" s="67"/>
      <c r="W30" s="67"/>
      <c r="X30" s="67"/>
      <c r="Y30" s="67"/>
      <c r="Z30" s="67"/>
      <c r="AA30" s="67"/>
      <c r="AB30" s="67"/>
      <c r="AC30" s="67"/>
      <c r="AD30" s="67"/>
    </row>
    <row r="31" spans="1:30" ht="12" customHeight="1">
      <c r="A31" s="38"/>
      <c r="B31" s="24">
        <v>10000</v>
      </c>
      <c r="C31" s="62">
        <f t="shared" si="1"/>
        <v>26.620648649771599</v>
      </c>
      <c r="D31" s="63">
        <f t="shared" si="2"/>
        <v>41.141002458737937</v>
      </c>
      <c r="E31" s="63">
        <f t="shared" si="3"/>
        <v>54.854669944983911</v>
      </c>
      <c r="F31" s="63">
        <f t="shared" si="4"/>
        <v>68.568337431229892</v>
      </c>
      <c r="G31" s="60">
        <f t="shared" si="5"/>
        <v>78.704526442803015</v>
      </c>
      <c r="H31" s="61">
        <f t="shared" si="6"/>
        <v>86.022096050088393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67"/>
      <c r="V31" s="67"/>
      <c r="W31" s="67"/>
      <c r="X31" s="67"/>
      <c r="Y31" s="67"/>
      <c r="Z31" s="67"/>
      <c r="AA31" s="67"/>
      <c r="AB31" s="67"/>
      <c r="AC31" s="67"/>
      <c r="AD31" s="67"/>
    </row>
    <row r="32" spans="1:30" ht="12" customHeight="1">
      <c r="A32" s="38"/>
      <c r="B32" s="24">
        <v>11000</v>
      </c>
      <c r="C32" s="64">
        <f t="shared" si="1"/>
        <v>29.282713514748764</v>
      </c>
      <c r="D32" s="63">
        <f t="shared" si="2"/>
        <v>45.25510270461173</v>
      </c>
      <c r="E32" s="63">
        <f t="shared" si="3"/>
        <v>60.340136939482299</v>
      </c>
      <c r="F32" s="63">
        <f t="shared" si="4"/>
        <v>75.425171174352883</v>
      </c>
      <c r="G32" s="60">
        <f t="shared" si="5"/>
        <v>86.574979087083307</v>
      </c>
      <c r="H32" s="61">
        <f t="shared" si="6"/>
        <v>94.624305655097245</v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67"/>
      <c r="V32" s="67"/>
      <c r="W32" s="67"/>
      <c r="X32" s="67"/>
      <c r="Y32" s="67"/>
      <c r="Z32" s="67"/>
      <c r="AA32" s="67"/>
      <c r="AB32" s="67"/>
      <c r="AC32" s="67"/>
      <c r="AD32" s="67"/>
    </row>
    <row r="33" spans="1:30" ht="12" customHeight="1" thickBot="1">
      <c r="A33" s="38"/>
      <c r="B33" s="25">
        <v>12000</v>
      </c>
      <c r="C33" s="64">
        <f t="shared" si="1"/>
        <v>31.944778379725925</v>
      </c>
      <c r="D33" s="63">
        <f t="shared" si="2"/>
        <v>49.369202950485509</v>
      </c>
      <c r="E33" s="63">
        <f t="shared" si="3"/>
        <v>65.825603933980688</v>
      </c>
      <c r="F33" s="63">
        <f t="shared" si="4"/>
        <v>82.282004917475874</v>
      </c>
      <c r="G33" s="60">
        <f t="shared" si="5"/>
        <v>94.445431731363598</v>
      </c>
      <c r="H33" s="61">
        <f t="shared" si="6"/>
        <v>103.22651526010608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67"/>
      <c r="V33" s="67"/>
      <c r="W33" s="67"/>
      <c r="X33" s="67"/>
      <c r="Y33" s="67"/>
      <c r="Z33" s="67"/>
      <c r="AA33" s="67"/>
      <c r="AB33" s="67"/>
      <c r="AC33" s="67"/>
      <c r="AD33" s="67"/>
    </row>
    <row r="34" spans="1:30" ht="12" customHeight="1" thickBot="1">
      <c r="A34" s="38"/>
      <c r="B34" s="25">
        <v>13000</v>
      </c>
      <c r="C34" s="78">
        <f t="shared" si="1"/>
        <v>34.606843244703086</v>
      </c>
      <c r="D34" s="79">
        <f t="shared" si="2"/>
        <v>53.483303196359302</v>
      </c>
      <c r="E34" s="79">
        <f t="shared" si="3"/>
        <v>71.311070928479083</v>
      </c>
      <c r="F34" s="79">
        <f t="shared" si="4"/>
        <v>89.13883866059885</v>
      </c>
      <c r="G34" s="80">
        <f t="shared" si="5"/>
        <v>102.3158843756439</v>
      </c>
      <c r="H34" s="81">
        <f t="shared" si="6"/>
        <v>111.82872486511492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67"/>
      <c r="V34" s="67"/>
      <c r="W34" s="67"/>
      <c r="X34" s="67"/>
      <c r="Y34" s="67"/>
      <c r="Z34" s="67"/>
      <c r="AA34" s="67"/>
      <c r="AB34" s="67"/>
      <c r="AC34" s="67"/>
      <c r="AD34" s="67"/>
    </row>
    <row r="35" spans="1:30" ht="12" customHeight="1" thickBot="1">
      <c r="A35" s="38"/>
      <c r="B35" s="25">
        <v>14000</v>
      </c>
      <c r="C35" s="78">
        <f t="shared" si="1"/>
        <v>37.268908109680247</v>
      </c>
      <c r="D35" s="79">
        <f t="shared" si="2"/>
        <v>57.597403442233109</v>
      </c>
      <c r="E35" s="79">
        <f t="shared" si="3"/>
        <v>76.796537922977464</v>
      </c>
      <c r="F35" s="79">
        <f t="shared" si="4"/>
        <v>95.995672403721855</v>
      </c>
      <c r="G35" s="80">
        <f t="shared" si="5"/>
        <v>110.18633701992421</v>
      </c>
      <c r="H35" s="81">
        <f t="shared" si="6"/>
        <v>120.43093447012377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67"/>
      <c r="V35" s="67"/>
      <c r="W35" s="67"/>
      <c r="X35" s="67"/>
      <c r="Y35" s="67"/>
      <c r="Z35" s="67"/>
      <c r="AA35" s="67"/>
      <c r="AB35" s="67"/>
      <c r="AC35" s="67"/>
      <c r="AD35" s="67"/>
    </row>
    <row r="36" spans="1:30" ht="12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67"/>
      <c r="V36" s="67"/>
      <c r="W36" s="67"/>
      <c r="X36" s="67"/>
      <c r="Y36" s="67"/>
      <c r="Z36" s="67"/>
      <c r="AA36" s="67"/>
      <c r="AB36" s="67"/>
      <c r="AC36" s="67"/>
      <c r="AD36" s="67"/>
    </row>
    <row r="37" spans="1:30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67"/>
      <c r="V37" s="67"/>
      <c r="W37" s="67"/>
      <c r="X37" s="67"/>
      <c r="Y37" s="67"/>
      <c r="Z37" s="67"/>
      <c r="AA37" s="67"/>
      <c r="AB37" s="67"/>
      <c r="AC37" s="67"/>
      <c r="AD37" s="67"/>
    </row>
    <row r="38" spans="1:30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67"/>
      <c r="V38" s="67"/>
      <c r="W38" s="67"/>
      <c r="X38" s="67"/>
      <c r="Y38" s="67"/>
      <c r="Z38" s="67"/>
      <c r="AA38" s="67"/>
      <c r="AB38" s="67"/>
      <c r="AC38" s="67"/>
      <c r="AD38" s="67"/>
    </row>
    <row r="39" spans="1:30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0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67"/>
      <c r="V40" s="67"/>
      <c r="W40" s="67"/>
      <c r="X40" s="67"/>
      <c r="Y40" s="67"/>
      <c r="Z40" s="67"/>
      <c r="AA40" s="67"/>
      <c r="AB40" s="67"/>
      <c r="AC40" s="67"/>
      <c r="AD40" s="67"/>
    </row>
    <row r="41" spans="1:30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1:30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67"/>
      <c r="V42" s="67"/>
      <c r="W42" s="67"/>
      <c r="X42" s="67"/>
      <c r="Y42" s="67"/>
      <c r="Z42" s="67"/>
      <c r="AA42" s="67"/>
      <c r="AB42" s="67"/>
      <c r="AC42" s="67"/>
      <c r="AD42" s="67"/>
    </row>
    <row r="43" spans="1:30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67"/>
      <c r="V43" s="67"/>
      <c r="W43" s="67"/>
      <c r="X43" s="67"/>
      <c r="Y43" s="67"/>
      <c r="Z43" s="67"/>
      <c r="AA43" s="67"/>
      <c r="AB43" s="67"/>
      <c r="AC43" s="67"/>
      <c r="AD43" s="67"/>
    </row>
    <row r="44" spans="1:30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67"/>
      <c r="V44" s="67"/>
      <c r="W44" s="67"/>
      <c r="X44" s="67"/>
      <c r="Y44" s="67"/>
      <c r="Z44" s="67"/>
      <c r="AA44" s="67"/>
      <c r="AB44" s="67"/>
      <c r="AC44" s="67"/>
      <c r="AD44" s="67"/>
    </row>
    <row r="45" spans="1:30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0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  <row r="47" spans="1:30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67"/>
      <c r="V47" s="67"/>
      <c r="W47" s="67"/>
      <c r="X47" s="67"/>
      <c r="Y47" s="67"/>
      <c r="Z47" s="67"/>
      <c r="AA47" s="67"/>
      <c r="AB47" s="67"/>
      <c r="AC47" s="67"/>
      <c r="AD47" s="67"/>
    </row>
    <row r="48" spans="1:30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67"/>
      <c r="V48" s="67"/>
      <c r="W48" s="67"/>
      <c r="X48" s="67"/>
      <c r="Y48" s="67"/>
      <c r="Z48" s="67"/>
      <c r="AA48" s="67"/>
      <c r="AB48" s="67"/>
      <c r="AC48" s="67"/>
      <c r="AD48" s="67"/>
    </row>
    <row r="49" spans="1:30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67"/>
      <c r="V49" s="67"/>
      <c r="W49" s="67"/>
      <c r="X49" s="67"/>
      <c r="Y49" s="67"/>
      <c r="Z49" s="67"/>
      <c r="AA49" s="67"/>
      <c r="AB49" s="67"/>
      <c r="AC49" s="67"/>
      <c r="AD49" s="67"/>
    </row>
    <row r="50" spans="1:30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67"/>
      <c r="V50" s="67"/>
      <c r="W50" s="67"/>
      <c r="X50" s="67"/>
      <c r="Y50" s="67"/>
      <c r="Z50" s="67"/>
      <c r="AA50" s="67"/>
      <c r="AB50" s="67"/>
      <c r="AC50" s="67"/>
      <c r="AD50" s="67"/>
    </row>
    <row r="51" spans="1:30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67"/>
      <c r="V51" s="67"/>
      <c r="W51" s="67"/>
      <c r="X51" s="67"/>
      <c r="Y51" s="67"/>
      <c r="Z51" s="67"/>
      <c r="AA51" s="67"/>
      <c r="AB51" s="67"/>
      <c r="AC51" s="67"/>
      <c r="AD51" s="67"/>
    </row>
    <row r="52" spans="1:30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67"/>
      <c r="V52" s="67"/>
      <c r="W52" s="67"/>
      <c r="X52" s="67"/>
      <c r="Y52" s="67"/>
      <c r="Z52" s="67"/>
      <c r="AA52" s="67"/>
      <c r="AB52" s="67"/>
      <c r="AC52" s="67"/>
      <c r="AD52" s="67"/>
    </row>
    <row r="53" spans="1:30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67"/>
      <c r="V53" s="67"/>
      <c r="W53" s="67"/>
      <c r="X53" s="67"/>
      <c r="Y53" s="67"/>
      <c r="Z53" s="67"/>
      <c r="AA53" s="67"/>
      <c r="AB53" s="67"/>
      <c r="AC53" s="67"/>
      <c r="AD53" s="67"/>
    </row>
    <row r="54" spans="1:30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67"/>
      <c r="V54" s="67"/>
      <c r="W54" s="67"/>
      <c r="X54" s="67"/>
      <c r="Y54" s="67"/>
      <c r="Z54" s="67"/>
      <c r="AA54" s="67"/>
      <c r="AB54" s="67"/>
      <c r="AC54" s="67"/>
      <c r="AD54" s="67"/>
    </row>
    <row r="55" spans="1:30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67"/>
      <c r="V55" s="67"/>
      <c r="W55" s="67"/>
      <c r="X55" s="67"/>
      <c r="Y55" s="67"/>
      <c r="Z55" s="67"/>
      <c r="AA55" s="67"/>
      <c r="AB55" s="67"/>
      <c r="AC55" s="67"/>
      <c r="AD55" s="67"/>
    </row>
    <row r="56" spans="1:30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67"/>
      <c r="V56" s="67"/>
      <c r="W56" s="67"/>
      <c r="X56" s="67"/>
      <c r="Y56" s="67"/>
      <c r="Z56" s="67"/>
      <c r="AA56" s="67"/>
      <c r="AB56" s="67"/>
      <c r="AC56" s="67"/>
      <c r="AD56" s="67"/>
    </row>
    <row r="57" spans="1:30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67"/>
      <c r="V57" s="67"/>
      <c r="W57" s="67"/>
      <c r="X57" s="67"/>
      <c r="Y57" s="67"/>
      <c r="Z57" s="67"/>
      <c r="AA57" s="67"/>
      <c r="AB57" s="67"/>
      <c r="AC57" s="67"/>
      <c r="AD57" s="67"/>
    </row>
    <row r="58" spans="1:30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67"/>
      <c r="V58" s="67"/>
      <c r="W58" s="67"/>
      <c r="X58" s="67"/>
      <c r="Y58" s="67"/>
      <c r="Z58" s="67"/>
      <c r="AA58" s="67"/>
      <c r="AB58" s="67"/>
      <c r="AC58" s="67"/>
      <c r="AD58" s="67"/>
    </row>
    <row r="59" spans="1:30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67"/>
      <c r="V59" s="67"/>
      <c r="W59" s="67"/>
      <c r="X59" s="67"/>
      <c r="Y59" s="67"/>
      <c r="Z59" s="67"/>
      <c r="AA59" s="67"/>
      <c r="AB59" s="67"/>
      <c r="AC59" s="67"/>
      <c r="AD59" s="67"/>
    </row>
    <row r="60" spans="1:30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67"/>
      <c r="V60" s="67"/>
      <c r="W60" s="67"/>
      <c r="X60" s="67"/>
      <c r="Y60" s="67"/>
      <c r="Z60" s="67"/>
      <c r="AA60" s="67"/>
      <c r="AB60" s="67"/>
      <c r="AC60" s="67"/>
      <c r="AD60" s="67"/>
    </row>
    <row r="61" spans="1:30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67"/>
      <c r="V61" s="67"/>
      <c r="W61" s="67"/>
      <c r="X61" s="67"/>
      <c r="Y61" s="67"/>
      <c r="Z61" s="67"/>
      <c r="AA61" s="67"/>
      <c r="AB61" s="67"/>
      <c r="AC61" s="67"/>
      <c r="AD61" s="67"/>
    </row>
    <row r="62" spans="1:30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7"/>
      <c r="V62" s="67"/>
      <c r="W62" s="67"/>
      <c r="X62" s="67"/>
      <c r="Y62" s="67"/>
      <c r="Z62" s="67"/>
      <c r="AA62" s="67"/>
      <c r="AB62" s="67"/>
      <c r="AC62" s="67"/>
      <c r="AD62" s="67"/>
    </row>
    <row r="63" spans="1:30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67"/>
      <c r="V63" s="67"/>
      <c r="W63" s="67"/>
      <c r="X63" s="67"/>
      <c r="Y63" s="67"/>
      <c r="Z63" s="67"/>
      <c r="AA63" s="67"/>
      <c r="AB63" s="67"/>
      <c r="AC63" s="67"/>
      <c r="AD63" s="67"/>
    </row>
    <row r="64" spans="1:30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67"/>
      <c r="V64" s="67"/>
      <c r="W64" s="67"/>
      <c r="X64" s="67"/>
      <c r="Y64" s="67"/>
      <c r="Z64" s="67"/>
      <c r="AA64" s="67"/>
      <c r="AB64" s="67"/>
      <c r="AC64" s="67"/>
      <c r="AD64" s="67"/>
    </row>
    <row r="65" spans="1:30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67"/>
      <c r="V65" s="67"/>
      <c r="W65" s="67"/>
      <c r="X65" s="67"/>
      <c r="Y65" s="67"/>
      <c r="Z65" s="67"/>
      <c r="AA65" s="67"/>
      <c r="AB65" s="67"/>
      <c r="AC65" s="67"/>
      <c r="AD65" s="67"/>
    </row>
    <row r="66" spans="1:30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67"/>
      <c r="V66" s="67"/>
      <c r="W66" s="67"/>
      <c r="X66" s="67"/>
      <c r="Y66" s="67"/>
      <c r="Z66" s="67"/>
      <c r="AA66" s="67"/>
      <c r="AB66" s="67"/>
      <c r="AC66" s="67"/>
      <c r="AD66" s="67"/>
    </row>
    <row r="67" spans="1:30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67"/>
      <c r="V67" s="67"/>
      <c r="W67" s="67"/>
      <c r="X67" s="67"/>
      <c r="Y67" s="67"/>
      <c r="Z67" s="67"/>
      <c r="AA67" s="67"/>
      <c r="AB67" s="67"/>
      <c r="AC67" s="67"/>
      <c r="AD67" s="67"/>
    </row>
    <row r="68" spans="1:30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67"/>
      <c r="V68" s="67"/>
      <c r="W68" s="67"/>
      <c r="X68" s="67"/>
      <c r="Y68" s="67"/>
      <c r="Z68" s="67"/>
      <c r="AA68" s="67"/>
      <c r="AB68" s="67"/>
      <c r="AC68" s="67"/>
      <c r="AD68" s="67"/>
    </row>
    <row r="69" spans="1:30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67"/>
      <c r="V69" s="67"/>
      <c r="W69" s="67"/>
      <c r="X69" s="67"/>
      <c r="Y69" s="67"/>
      <c r="Z69" s="67"/>
      <c r="AA69" s="67"/>
      <c r="AB69" s="67"/>
      <c r="AC69" s="67"/>
      <c r="AD69" s="67"/>
    </row>
    <row r="70" spans="1:30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67"/>
      <c r="V70" s="67"/>
      <c r="W70" s="67"/>
      <c r="X70" s="67"/>
      <c r="Y70" s="67"/>
      <c r="Z70" s="67"/>
      <c r="AA70" s="67"/>
      <c r="AB70" s="67"/>
      <c r="AC70" s="67"/>
      <c r="AD70" s="67"/>
    </row>
    <row r="71" spans="1:30"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67"/>
      <c r="V71" s="67"/>
      <c r="W71" s="67"/>
      <c r="X71" s="67"/>
      <c r="Y71" s="67"/>
      <c r="Z71" s="67"/>
      <c r="AA71" s="67"/>
      <c r="AB71" s="67"/>
      <c r="AC71" s="67"/>
      <c r="AD71" s="67"/>
    </row>
    <row r="72" spans="1:30"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67"/>
      <c r="V72" s="67"/>
      <c r="W72" s="67"/>
      <c r="X72" s="67"/>
      <c r="Y72" s="67"/>
      <c r="Z72" s="67"/>
      <c r="AA72" s="67"/>
      <c r="AB72" s="67"/>
      <c r="AC72" s="67"/>
      <c r="AD72" s="67"/>
    </row>
    <row r="73" spans="1:30"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</sheetData>
  <mergeCells count="20">
    <mergeCell ref="S6:T6"/>
    <mergeCell ref="P12:R12"/>
    <mergeCell ref="D2:N2"/>
    <mergeCell ref="G3:J3"/>
    <mergeCell ref="E4:M4"/>
    <mergeCell ref="B6:E6"/>
    <mergeCell ref="G6:K6"/>
    <mergeCell ref="Q6:R6"/>
    <mergeCell ref="M16:N16"/>
    <mergeCell ref="M17:N17"/>
    <mergeCell ref="M18:N18"/>
    <mergeCell ref="C21:H21"/>
    <mergeCell ref="B8:D8"/>
    <mergeCell ref="M8:N8"/>
    <mergeCell ref="B12:D12"/>
    <mergeCell ref="M13:N13"/>
    <mergeCell ref="M14:N14"/>
    <mergeCell ref="M15:N15"/>
    <mergeCell ref="B7:D7"/>
    <mergeCell ref="M7:N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7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V=f(N)</vt:lpstr>
      <vt:lpstr>A3 TDI 184</vt:lpstr>
      <vt:lpstr>FZ6 N S2</vt:lpstr>
      <vt:lpstr>FZ6 N S2(3)</vt:lpstr>
      <vt:lpstr>FZ6 N S2 (2)</vt:lpstr>
      <vt:lpstr>Derbi 50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Diagramme des Vitesses</dc:title>
  <dc:subject>Performance Tools</dc:subject>
  <dc:creator>Maxime "Fastrunner"</dc:creator>
  <cp:lastModifiedBy>SI</cp:lastModifiedBy>
  <cp:revision>3</cp:revision>
  <dcterms:created xsi:type="dcterms:W3CDTF">2015-02-08T14:14:53Z</dcterms:created>
  <dcterms:modified xsi:type="dcterms:W3CDTF">2015-07-01T07:13:52Z</dcterms:modified>
</cp:coreProperties>
</file>